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hep in 1M3Be tong" sheetId="4" r:id="rId1"/>
  </sheets>
  <calcPr calcId="144525"/>
</workbook>
</file>

<file path=xl/calcChain.xml><?xml version="1.0" encoding="utf-8"?>
<calcChain xmlns="http://schemas.openxmlformats.org/spreadsheetml/2006/main">
  <c r="J42" i="4" l="1"/>
  <c r="J39" i="4"/>
  <c r="K35" i="4"/>
  <c r="M35" i="4" s="1"/>
  <c r="J36" i="4" s="1"/>
  <c r="J35" i="4"/>
  <c r="L30" i="4"/>
  <c r="M30" i="4" s="1"/>
  <c r="K31" i="4" s="1"/>
  <c r="K30" i="4"/>
  <c r="J30" i="4"/>
  <c r="M24" i="4"/>
  <c r="K25" i="4" s="1"/>
  <c r="L24" i="4"/>
  <c r="K24" i="4"/>
  <c r="J24" i="4"/>
  <c r="L18" i="4"/>
  <c r="K18" i="4"/>
  <c r="M18" i="4" s="1"/>
  <c r="J18" i="4"/>
  <c r="L11" i="4"/>
  <c r="M11" i="4" s="1"/>
  <c r="K12" i="4" s="1"/>
  <c r="K11" i="4"/>
  <c r="J11" i="4"/>
  <c r="M5" i="4"/>
  <c r="K6" i="4" s="1"/>
  <c r="L5" i="4"/>
  <c r="K5" i="4"/>
  <c r="J5" i="4"/>
  <c r="J19" i="4" l="1"/>
  <c r="L19" i="4"/>
  <c r="K19" i="4"/>
</calcChain>
</file>

<file path=xl/sharedStrings.xml><?xml version="1.0" encoding="utf-8"?>
<sst xmlns="http://schemas.openxmlformats.org/spreadsheetml/2006/main" count="69" uniqueCount="52">
  <si>
    <r>
      <t>d</t>
    </r>
    <r>
      <rPr>
        <sz val="12"/>
        <color theme="1"/>
        <rFont val="Calibri"/>
        <family val="2"/>
      </rPr>
      <t>≤10</t>
    </r>
  </si>
  <si>
    <r>
      <t>d</t>
    </r>
    <r>
      <rPr>
        <sz val="12"/>
        <color theme="1"/>
        <rFont val="Calibri"/>
        <family val="2"/>
      </rPr>
      <t>≤18</t>
    </r>
  </si>
  <si>
    <r>
      <t>d</t>
    </r>
    <r>
      <rPr>
        <sz val="12"/>
        <color theme="1"/>
        <rFont val="Calibri"/>
        <family val="2"/>
      </rPr>
      <t>&gt;18</t>
    </r>
  </si>
  <si>
    <t>Thép MÓNG cột</t>
  </si>
  <si>
    <t>Định mức: AF.61120</t>
  </si>
  <si>
    <r>
      <t>LẤY 1M3 thép móng: d</t>
    </r>
    <r>
      <rPr>
        <sz val="12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18, 
Công trình cao h</t>
    </r>
    <r>
      <rPr>
        <sz val="12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50m</t>
    </r>
  </si>
  <si>
    <t>kg</t>
  </si>
  <si>
    <t>Thép dầm móng</t>
  </si>
  <si>
    <r>
      <t>LẤY 1M3 thép dầm móng: d</t>
    </r>
    <r>
      <rPr>
        <sz val="12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18, 
Công trình cao h</t>
    </r>
    <r>
      <rPr>
        <sz val="12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50m</t>
    </r>
  </si>
  <si>
    <t>Thép cột:1m3</t>
  </si>
  <si>
    <t>Định mức: AF.61423</t>
  </si>
  <si>
    <r>
      <t>LẤY 1M3 thép cột: d</t>
    </r>
    <r>
      <rPr>
        <sz val="12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18, 
Công trình cao h</t>
    </r>
    <r>
      <rPr>
        <sz val="12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50m</t>
    </r>
  </si>
  <si>
    <t>Điện + nước giả thiết</t>
  </si>
  <si>
    <t>Thép vách, tường</t>
  </si>
  <si>
    <t>Định mức: AF.61323</t>
  </si>
  <si>
    <r>
      <t>LẤY 1M3 thép tường, vách: d</t>
    </r>
    <r>
      <rPr>
        <sz val="12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18, 
Công trình cao h</t>
    </r>
    <r>
      <rPr>
        <sz val="12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50m</t>
    </r>
  </si>
  <si>
    <t>Giai đoạn điện nước gđ1</t>
  </si>
  <si>
    <t>60-80/tầng</t>
  </si>
  <si>
    <t>THÉP DẦM</t>
  </si>
  <si>
    <t>Giai đoạn điện nước gđ2</t>
  </si>
  <si>
    <t>40-60/tầng</t>
  </si>
  <si>
    <t>Định mức: AF.61523</t>
  </si>
  <si>
    <r>
      <t>LẤY 1M3 thép dầm: d</t>
    </r>
    <r>
      <rPr>
        <sz val="12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18, 
Công trình cao h</t>
    </r>
    <r>
      <rPr>
        <sz val="12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50m</t>
    </r>
  </si>
  <si>
    <t>cầu thang</t>
  </si>
  <si>
    <t>Định mức: AF.61813</t>
  </si>
  <si>
    <r>
      <t>LẤY 1M3 thép CT: d</t>
    </r>
    <r>
      <rPr>
        <sz val="12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10, 
Công trình cao h</t>
    </r>
    <r>
      <rPr>
        <sz val="12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50m</t>
    </r>
  </si>
  <si>
    <t>SÀN: AF.61712</t>
  </si>
  <si>
    <r>
      <t>LẤY 1M3 thép : d</t>
    </r>
    <r>
      <rPr>
        <sz val="12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10, 
Công trình cao h</t>
    </r>
    <r>
      <rPr>
        <sz val="12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50m</t>
    </r>
  </si>
  <si>
    <t xml:space="preserve">LANH TÔ: </t>
  </si>
  <si>
    <t>Định mức: AF.61613</t>
  </si>
  <si>
    <t>ƯỚC LƯỢNG TỶ LỆ THÉP TRONG 1M3 BÊ TÔNG</t>
  </si>
  <si>
    <t>(Tham khảo khi không có thiết kế kết cấu và thống kê thép)</t>
  </si>
  <si>
    <t>- CT móng cột: fi&lt;=10: 20kg;fi&lt;=18:50kg;fi&gt;18:30kg/m3BT: tổng 90kg/m3</t>
  </si>
  <si>
    <t>Cấu kiện</t>
  </si>
  <si>
    <t>Ø ≤ 10 (kg/m3)</t>
  </si>
  <si>
    <t>Ø ≤ 18 (kg/m3)</t>
  </si>
  <si>
    <t>Ø &gt; 18 (kg/m3)</t>
  </si>
  <si>
    <t>- CT dầm móng: fi&lt;=10: 25kg;fi&lt;=18:120kg/m3BT ; tổng 145kg/m3</t>
  </si>
  <si>
    <t>Móng</t>
  </si>
  <si>
    <t>- CT cột: fi&lt;=10: 30kg;fi&lt;=18:60kg;fi&gt;18:75kg/m3BT tổng: 165kg/m3</t>
  </si>
  <si>
    <t>Dầm móng</t>
  </si>
  <si>
    <t>- CT dầm: fi&lt;=10: 30kg;fi&lt;=18:85kg;fi&gt;18:50kg/m3BT 165kg/m3</t>
  </si>
  <si>
    <t>Cột</t>
  </si>
  <si>
    <t>- CT sàn: fi&lt;=10: 90kg/m3BT</t>
  </si>
  <si>
    <t>Dầm</t>
  </si>
  <si>
    <t>- CT lanh tô: fi&lt;=10: 80kg/m3BT</t>
  </si>
  <si>
    <t>Sàn</t>
  </si>
  <si>
    <t>- CT cầu thang: fi&lt;=10: 75kg;fi&lt;=18:45kg/m3BT 120kg/m3</t>
  </si>
  <si>
    <t>Lanh tô</t>
  </si>
  <si>
    <t>Cầu thang</t>
  </si>
  <si>
    <t>196kg/1m3 doi voi dinh muc d&gt;18</t>
  </si>
  <si>
    <t>170kg/m3 doi voi dinh muc d&lt;=18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</si>
</sst>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2"/>
      <name val=".VnTime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0" xfId="1"/>
    <xf numFmtId="0" fontId="1" fillId="0" borderId="4" xfId="1" applyBorder="1"/>
    <xf numFmtId="0" fontId="1" fillId="0" borderId="0" xfId="1" applyBorder="1"/>
    <xf numFmtId="0" fontId="1" fillId="0" borderId="5" xfId="1" applyBorder="1"/>
    <xf numFmtId="0" fontId="3" fillId="0" borderId="0" xfId="1" applyFont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1" fillId="2" borderId="8" xfId="1" applyFill="1" applyBorder="1" applyAlignment="1">
      <alignment wrapText="1"/>
    </xf>
    <xf numFmtId="0" fontId="1" fillId="2" borderId="9" xfId="1" applyFill="1" applyBorder="1"/>
    <xf numFmtId="0" fontId="1" fillId="2" borderId="10" xfId="1" applyFill="1" applyBorder="1"/>
    <xf numFmtId="0" fontId="1" fillId="0" borderId="11" xfId="1" applyBorder="1"/>
    <xf numFmtId="0" fontId="1" fillId="2" borderId="0" xfId="1" applyFill="1" applyBorder="1" applyAlignment="1">
      <alignment wrapText="1"/>
    </xf>
    <xf numFmtId="0" fontId="1" fillId="2" borderId="0" xfId="1" applyFill="1" applyBorder="1"/>
    <xf numFmtId="0" fontId="1" fillId="0" borderId="9" xfId="1" applyBorder="1"/>
    <xf numFmtId="164" fontId="1" fillId="0" borderId="9" xfId="1" applyNumberFormat="1" applyBorder="1"/>
    <xf numFmtId="164" fontId="1" fillId="2" borderId="9" xfId="1" applyNumberFormat="1" applyFill="1" applyBorder="1"/>
    <xf numFmtId="0" fontId="1" fillId="2" borderId="1" xfId="1" applyFill="1" applyBorder="1" applyAlignment="1">
      <alignment wrapText="1"/>
    </xf>
    <xf numFmtId="0" fontId="1" fillId="2" borderId="2" xfId="1" applyFill="1" applyBorder="1"/>
    <xf numFmtId="0" fontId="1" fillId="2" borderId="3" xfId="1" applyFill="1" applyBorder="1"/>
    <xf numFmtId="0" fontId="1" fillId="0" borderId="12" xfId="1" applyBorder="1"/>
    <xf numFmtId="0" fontId="1" fillId="0" borderId="13" xfId="1" applyBorder="1"/>
    <xf numFmtId="0" fontId="1" fillId="2" borderId="0" xfId="1" applyFill="1"/>
    <xf numFmtId="0" fontId="1" fillId="2" borderId="14" xfId="1" applyFill="1" applyBorder="1" applyAlignment="1">
      <alignment wrapText="1"/>
    </xf>
    <xf numFmtId="0" fontId="1" fillId="2" borderId="12" xfId="1" applyFill="1" applyBorder="1" applyAlignment="1">
      <alignment wrapText="1"/>
    </xf>
    <xf numFmtId="0" fontId="1" fillId="2" borderId="13" xfId="1" applyFill="1" applyBorder="1"/>
    <xf numFmtId="0" fontId="1" fillId="2" borderId="11" xfId="1" applyFill="1" applyBorder="1"/>
    <xf numFmtId="0" fontId="5" fillId="0" borderId="0" xfId="1" applyFont="1"/>
    <xf numFmtId="0" fontId="4" fillId="0" borderId="14" xfId="1" applyFont="1" applyBorder="1" applyAlignment="1">
      <alignment horizontal="center"/>
    </xf>
    <xf numFmtId="0" fontId="5" fillId="0" borderId="15" xfId="1" applyFont="1" applyBorder="1"/>
    <xf numFmtId="0" fontId="5" fillId="0" borderId="15" xfId="1" applyFont="1" applyBorder="1" applyAlignment="1">
      <alignment horizontal="center"/>
    </xf>
    <xf numFmtId="0" fontId="5" fillId="0" borderId="16" xfId="1" applyFont="1" applyBorder="1"/>
    <xf numFmtId="0" fontId="5" fillId="0" borderId="16" xfId="1" applyFont="1" applyBorder="1" applyAlignment="1">
      <alignment horizontal="center"/>
    </xf>
    <xf numFmtId="0" fontId="5" fillId="0" borderId="17" xfId="1" applyFont="1" applyBorder="1"/>
    <xf numFmtId="0" fontId="5" fillId="0" borderId="17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6" fillId="0" borderId="13" xfId="1" applyFont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610115</xdr:colOff>
      <xdr:row>17</xdr:row>
      <xdr:rowOff>1098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44115" cy="3687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8"/>
  <sheetViews>
    <sheetView tabSelected="1" topLeftCell="C10" zoomScale="115" zoomScaleNormal="115" workbookViewId="0">
      <selection activeCell="O25" sqref="O25"/>
    </sheetView>
  </sheetViews>
  <sheetFormatPr defaultRowHeight="15" x14ac:dyDescent="0.2"/>
  <cols>
    <col min="1" max="8" width="9.140625" style="4"/>
    <col min="9" max="9" width="36.140625" style="4" customWidth="1"/>
    <col min="10" max="16384" width="9.140625" style="4"/>
  </cols>
  <sheetData>
    <row r="2" spans="9:13" ht="15.75" x14ac:dyDescent="0.25">
      <c r="I2" s="1"/>
      <c r="J2" s="2" t="s">
        <v>0</v>
      </c>
      <c r="K2" s="2" t="s">
        <v>1</v>
      </c>
      <c r="L2" s="2" t="s">
        <v>2</v>
      </c>
      <c r="M2" s="3"/>
    </row>
    <row r="3" spans="9:13" x14ac:dyDescent="0.2">
      <c r="I3" s="5" t="s">
        <v>3</v>
      </c>
      <c r="J3" s="6">
        <v>20</v>
      </c>
      <c r="K3" s="6">
        <v>50</v>
      </c>
      <c r="L3" s="6">
        <v>30</v>
      </c>
      <c r="M3" s="7"/>
    </row>
    <row r="4" spans="9:13" x14ac:dyDescent="0.2">
      <c r="I4" s="5" t="s">
        <v>4</v>
      </c>
      <c r="J4" s="8">
        <v>11.32</v>
      </c>
      <c r="K4" s="9">
        <v>8.34</v>
      </c>
      <c r="L4" s="10">
        <v>6.35</v>
      </c>
      <c r="M4" s="7"/>
    </row>
    <row r="5" spans="9:13" x14ac:dyDescent="0.2">
      <c r="I5" s="5"/>
      <c r="J5" s="6">
        <f>J3*J4*0.001</f>
        <v>0.22640000000000002</v>
      </c>
      <c r="K5" s="6">
        <f t="shared" ref="K5:L5" si="0">K3*K4*0.001</f>
        <v>0.41699999999999998</v>
      </c>
      <c r="L5" s="6">
        <f t="shared" si="0"/>
        <v>0.1905</v>
      </c>
      <c r="M5" s="7">
        <f>SUM(J5:L5)</f>
        <v>0.83389999999999997</v>
      </c>
    </row>
    <row r="6" spans="9:13" ht="31.5" x14ac:dyDescent="0.25">
      <c r="I6" s="11" t="s">
        <v>5</v>
      </c>
      <c r="J6" s="12"/>
      <c r="K6" s="12">
        <f>ROUND(M5/K4/0.001,0)</f>
        <v>100</v>
      </c>
      <c r="L6" s="13" t="s">
        <v>6</v>
      </c>
      <c r="M6" s="14"/>
    </row>
    <row r="7" spans="9:13" x14ac:dyDescent="0.2">
      <c r="I7" s="15"/>
      <c r="J7" s="16"/>
      <c r="K7" s="16"/>
      <c r="L7" s="6"/>
      <c r="M7" s="6"/>
    </row>
    <row r="8" spans="9:13" ht="15.75" x14ac:dyDescent="0.25">
      <c r="I8" s="1"/>
      <c r="J8" s="2" t="s">
        <v>0</v>
      </c>
      <c r="K8" s="2" t="s">
        <v>1</v>
      </c>
      <c r="L8" s="2" t="s">
        <v>2</v>
      </c>
      <c r="M8" s="3"/>
    </row>
    <row r="9" spans="9:13" x14ac:dyDescent="0.2">
      <c r="I9" s="5" t="s">
        <v>7</v>
      </c>
      <c r="J9" s="6">
        <v>25</v>
      </c>
      <c r="K9" s="6">
        <v>120</v>
      </c>
      <c r="L9" s="6">
        <v>30</v>
      </c>
      <c r="M9" s="7"/>
    </row>
    <row r="10" spans="9:13" x14ac:dyDescent="0.2">
      <c r="I10" s="5" t="s">
        <v>4</v>
      </c>
      <c r="J10" s="8">
        <v>11.32</v>
      </c>
      <c r="K10" s="9">
        <v>8.34</v>
      </c>
      <c r="L10" s="10">
        <v>6.35</v>
      </c>
      <c r="M10" s="7"/>
    </row>
    <row r="11" spans="9:13" x14ac:dyDescent="0.2">
      <c r="I11" s="5"/>
      <c r="J11" s="6">
        <f>J9*J10*0.001</f>
        <v>0.28300000000000003</v>
      </c>
      <c r="K11" s="6">
        <f t="shared" ref="K11:L11" si="1">K9*K10*0.001</f>
        <v>1.0007999999999999</v>
      </c>
      <c r="L11" s="6">
        <f t="shared" si="1"/>
        <v>0.1905</v>
      </c>
      <c r="M11" s="7">
        <f>SUM(J11:L11)</f>
        <v>1.4742999999999999</v>
      </c>
    </row>
    <row r="12" spans="9:13" ht="31.5" x14ac:dyDescent="0.25">
      <c r="I12" s="11" t="s">
        <v>8</v>
      </c>
      <c r="J12" s="17"/>
      <c r="K12" s="12">
        <f>ROUND(M11/K10/0.001,0)</f>
        <v>177</v>
      </c>
      <c r="L12" s="13" t="s">
        <v>6</v>
      </c>
      <c r="M12" s="14"/>
    </row>
    <row r="15" spans="9:13" ht="15.75" x14ac:dyDescent="0.25">
      <c r="I15" s="1"/>
      <c r="J15" s="2" t="s">
        <v>0</v>
      </c>
      <c r="K15" s="2" t="s">
        <v>1</v>
      </c>
      <c r="L15" s="2" t="s">
        <v>2</v>
      </c>
      <c r="M15" s="3"/>
    </row>
    <row r="16" spans="9:13" x14ac:dyDescent="0.2">
      <c r="I16" s="5" t="s">
        <v>9</v>
      </c>
      <c r="J16" s="6">
        <v>30</v>
      </c>
      <c r="K16" s="6">
        <v>60</v>
      </c>
      <c r="L16" s="6">
        <v>75</v>
      </c>
      <c r="M16" s="7"/>
    </row>
    <row r="17" spans="2:14" x14ac:dyDescent="0.2">
      <c r="I17" s="5" t="s">
        <v>10</v>
      </c>
      <c r="J17" s="6">
        <v>16.78</v>
      </c>
      <c r="K17" s="6">
        <v>11.21</v>
      </c>
      <c r="L17" s="6">
        <v>9.74</v>
      </c>
      <c r="M17" s="7"/>
    </row>
    <row r="18" spans="2:14" x14ac:dyDescent="0.2">
      <c r="I18" s="5"/>
      <c r="J18" s="6">
        <f>J16*J17*0.001</f>
        <v>0.50340000000000007</v>
      </c>
      <c r="K18" s="6">
        <f t="shared" ref="K18:L18" si="2">K16*K17*0.001</f>
        <v>0.67260000000000009</v>
      </c>
      <c r="L18" s="6">
        <f t="shared" si="2"/>
        <v>0.73050000000000004</v>
      </c>
      <c r="M18" s="7">
        <f>SUM(J18:L18)</f>
        <v>1.9065000000000003</v>
      </c>
    </row>
    <row r="19" spans="2:14" ht="31.5" x14ac:dyDescent="0.25">
      <c r="I19" s="11" t="s">
        <v>11</v>
      </c>
      <c r="J19" s="18">
        <f>M18/J17/0.001</f>
        <v>113.61740166865316</v>
      </c>
      <c r="K19" s="19">
        <f>ROUND(M18/K17/0.001,0)</f>
        <v>170</v>
      </c>
      <c r="L19" s="19">
        <f>ROUND(M18/L17/0.001,0)</f>
        <v>196</v>
      </c>
      <c r="M19" s="14"/>
      <c r="N19" s="4" t="s">
        <v>50</v>
      </c>
    </row>
    <row r="20" spans="2:14" x14ac:dyDescent="0.2">
      <c r="B20" s="4" t="s">
        <v>12</v>
      </c>
      <c r="I20" s="15"/>
      <c r="J20" s="16"/>
      <c r="K20" s="16"/>
      <c r="L20" s="6"/>
      <c r="M20" s="6"/>
      <c r="N20" s="4" t="s">
        <v>51</v>
      </c>
    </row>
    <row r="21" spans="2:14" ht="15.75" x14ac:dyDescent="0.25">
      <c r="I21" s="1"/>
      <c r="J21" s="2" t="s">
        <v>0</v>
      </c>
      <c r="K21" s="2" t="s">
        <v>1</v>
      </c>
      <c r="L21" s="2" t="s">
        <v>2</v>
      </c>
      <c r="M21" s="3"/>
    </row>
    <row r="22" spans="2:14" x14ac:dyDescent="0.2">
      <c r="I22" s="5" t="s">
        <v>13</v>
      </c>
      <c r="J22" s="6">
        <v>30</v>
      </c>
      <c r="K22" s="6">
        <v>60</v>
      </c>
      <c r="L22" s="6">
        <v>75</v>
      </c>
      <c r="M22" s="7"/>
    </row>
    <row r="23" spans="2:14" x14ac:dyDescent="0.2">
      <c r="I23" s="5" t="s">
        <v>14</v>
      </c>
      <c r="J23" s="6">
        <v>15.53</v>
      </c>
      <c r="K23" s="6">
        <v>13.42</v>
      </c>
      <c r="L23" s="6">
        <v>11.2</v>
      </c>
      <c r="M23" s="7"/>
    </row>
    <row r="24" spans="2:14" x14ac:dyDescent="0.2">
      <c r="I24" s="5"/>
      <c r="J24" s="6">
        <f>J22*J23*0.001</f>
        <v>0.46589999999999998</v>
      </c>
      <c r="K24" s="6">
        <f t="shared" ref="K24:L24" si="3">K22*K23*0.001</f>
        <v>0.80520000000000003</v>
      </c>
      <c r="L24" s="6">
        <f t="shared" si="3"/>
        <v>0.84</v>
      </c>
      <c r="M24" s="7">
        <f>SUM(J24:L24)</f>
        <v>2.1111</v>
      </c>
    </row>
    <row r="25" spans="2:14" ht="31.5" x14ac:dyDescent="0.25">
      <c r="I25" s="20" t="s">
        <v>15</v>
      </c>
      <c r="J25" s="2"/>
      <c r="K25" s="21">
        <f>ROUND(M24/K23/0.001,0)</f>
        <v>157</v>
      </c>
      <c r="L25" s="22" t="s">
        <v>6</v>
      </c>
      <c r="M25" s="14"/>
    </row>
    <row r="26" spans="2:14" x14ac:dyDescent="0.2">
      <c r="I26" s="23"/>
      <c r="J26" s="24"/>
      <c r="K26" s="24"/>
      <c r="L26" s="14"/>
    </row>
    <row r="27" spans="2:14" x14ac:dyDescent="0.2">
      <c r="I27" s="5"/>
      <c r="J27" s="6"/>
      <c r="K27" s="6"/>
      <c r="L27" s="6"/>
      <c r="M27" s="3"/>
    </row>
    <row r="28" spans="2:14" x14ac:dyDescent="0.2">
      <c r="C28" s="4" t="s">
        <v>16</v>
      </c>
      <c r="F28" s="25" t="s">
        <v>17</v>
      </c>
      <c r="I28" s="5" t="s">
        <v>18</v>
      </c>
      <c r="J28" s="6">
        <v>30</v>
      </c>
      <c r="K28" s="6">
        <v>85</v>
      </c>
      <c r="L28" s="6">
        <v>85</v>
      </c>
      <c r="M28" s="7"/>
    </row>
    <row r="29" spans="2:14" x14ac:dyDescent="0.2">
      <c r="C29" s="4" t="s">
        <v>19</v>
      </c>
      <c r="F29" s="25" t="s">
        <v>20</v>
      </c>
      <c r="I29" s="5" t="s">
        <v>21</v>
      </c>
      <c r="J29" s="6">
        <v>18.23</v>
      </c>
      <c r="K29" s="6">
        <v>11.45</v>
      </c>
      <c r="L29" s="6">
        <v>10.1</v>
      </c>
      <c r="M29" s="7"/>
    </row>
    <row r="30" spans="2:14" x14ac:dyDescent="0.2">
      <c r="I30" s="5"/>
      <c r="J30" s="6">
        <f>J28*J29*0.001</f>
        <v>0.54689999999999994</v>
      </c>
      <c r="K30" s="6">
        <f t="shared" ref="K30:L30" si="4">K28*K29*0.001</f>
        <v>0.97324999999999995</v>
      </c>
      <c r="L30" s="6">
        <f t="shared" si="4"/>
        <v>0.85850000000000004</v>
      </c>
      <c r="M30" s="7">
        <f>SUM(J30:L30)</f>
        <v>2.3786499999999999</v>
      </c>
    </row>
    <row r="31" spans="2:14" ht="31.5" x14ac:dyDescent="0.25">
      <c r="I31" s="11" t="s">
        <v>22</v>
      </c>
      <c r="J31" s="17"/>
      <c r="K31" s="12">
        <f>ROUND(M30/K29/0.001,0)</f>
        <v>208</v>
      </c>
      <c r="L31" s="13" t="s">
        <v>6</v>
      </c>
      <c r="M31" s="14"/>
    </row>
    <row r="33" spans="2:13" x14ac:dyDescent="0.2">
      <c r="I33" s="1" t="s">
        <v>23</v>
      </c>
      <c r="J33" s="2">
        <v>75</v>
      </c>
      <c r="K33" s="2">
        <v>45</v>
      </c>
      <c r="L33" s="2"/>
      <c r="M33" s="3"/>
    </row>
    <row r="34" spans="2:13" x14ac:dyDescent="0.2">
      <c r="I34" s="5" t="s">
        <v>24</v>
      </c>
      <c r="J34" s="6">
        <v>20.36</v>
      </c>
      <c r="K34" s="6">
        <v>15.85</v>
      </c>
      <c r="L34" s="6"/>
      <c r="M34" s="7"/>
    </row>
    <row r="35" spans="2:13" x14ac:dyDescent="0.2">
      <c r="I35" s="5"/>
      <c r="J35" s="6">
        <f>J33*J34*0.001</f>
        <v>1.5270000000000001</v>
      </c>
      <c r="K35" s="6">
        <f t="shared" ref="K35" si="5">K33*K34*0.001</f>
        <v>0.71325000000000005</v>
      </c>
      <c r="L35" s="6"/>
      <c r="M35" s="7">
        <f>SUM(J35:L35)</f>
        <v>2.2402500000000001</v>
      </c>
    </row>
    <row r="36" spans="2:13" ht="31.5" x14ac:dyDescent="0.25">
      <c r="I36" s="26" t="s">
        <v>25</v>
      </c>
      <c r="J36" s="12">
        <f>ROUND(M35/J34/0.001,0)</f>
        <v>110</v>
      </c>
      <c r="K36" s="13" t="s">
        <v>6</v>
      </c>
      <c r="L36" s="24"/>
      <c r="M36" s="14"/>
    </row>
    <row r="38" spans="2:13" x14ac:dyDescent="0.2">
      <c r="I38" s="1" t="s">
        <v>26</v>
      </c>
      <c r="J38" s="2"/>
      <c r="K38" s="3"/>
    </row>
    <row r="39" spans="2:13" ht="31.5" x14ac:dyDescent="0.25">
      <c r="I39" s="27" t="s">
        <v>27</v>
      </c>
      <c r="J39" s="28">
        <f>90</f>
        <v>90</v>
      </c>
      <c r="K39" s="29" t="s">
        <v>6</v>
      </c>
    </row>
    <row r="41" spans="2:13" x14ac:dyDescent="0.2">
      <c r="I41" s="1" t="s">
        <v>28</v>
      </c>
      <c r="J41" s="2"/>
      <c r="K41" s="3"/>
    </row>
    <row r="42" spans="2:13" ht="31.5" x14ac:dyDescent="0.25">
      <c r="I42" s="27" t="s">
        <v>27</v>
      </c>
      <c r="J42" s="28">
        <f>80</f>
        <v>80</v>
      </c>
      <c r="K42" s="29" t="s">
        <v>6</v>
      </c>
    </row>
    <row r="43" spans="2:13" x14ac:dyDescent="0.2">
      <c r="I43" s="5" t="s">
        <v>29</v>
      </c>
    </row>
    <row r="46" spans="2:13" ht="15.75" x14ac:dyDescent="0.25">
      <c r="B46" s="39" t="s">
        <v>30</v>
      </c>
      <c r="C46" s="39"/>
      <c r="D46" s="39"/>
      <c r="E46" s="39"/>
      <c r="F46" s="30"/>
      <c r="G46" s="30"/>
      <c r="H46" s="30"/>
      <c r="I46" s="30"/>
      <c r="J46" s="30"/>
      <c r="K46" s="30"/>
      <c r="L46" s="30"/>
    </row>
    <row r="47" spans="2:13" ht="15.75" x14ac:dyDescent="0.25">
      <c r="B47" s="40" t="s">
        <v>31</v>
      </c>
      <c r="C47" s="40"/>
      <c r="D47" s="40"/>
      <c r="E47" s="40"/>
      <c r="F47" s="30"/>
      <c r="G47" s="30"/>
      <c r="H47" s="30" t="s">
        <v>32</v>
      </c>
      <c r="I47" s="30"/>
      <c r="J47" s="30"/>
      <c r="K47" s="30"/>
      <c r="L47" s="30"/>
    </row>
    <row r="48" spans="2:13" ht="15.75" x14ac:dyDescent="0.25">
      <c r="B48" s="31" t="s">
        <v>33</v>
      </c>
      <c r="C48" s="31" t="s">
        <v>34</v>
      </c>
      <c r="D48" s="31" t="s">
        <v>35</v>
      </c>
      <c r="E48" s="31" t="s">
        <v>36</v>
      </c>
      <c r="F48" s="30"/>
      <c r="G48" s="30"/>
      <c r="H48" s="30" t="s">
        <v>37</v>
      </c>
      <c r="I48" s="30"/>
      <c r="J48" s="30"/>
      <c r="K48" s="30"/>
      <c r="L48" s="30"/>
    </row>
    <row r="49" spans="2:12" ht="15.75" x14ac:dyDescent="0.25">
      <c r="B49" s="32" t="s">
        <v>38</v>
      </c>
      <c r="C49" s="33">
        <v>20</v>
      </c>
      <c r="D49" s="33">
        <v>30</v>
      </c>
      <c r="E49" s="33">
        <v>50</v>
      </c>
      <c r="F49" s="30"/>
      <c r="G49" s="30"/>
      <c r="H49" s="30" t="s">
        <v>39</v>
      </c>
      <c r="I49" s="30"/>
      <c r="J49" s="30"/>
      <c r="K49" s="30"/>
      <c r="L49" s="30"/>
    </row>
    <row r="50" spans="2:12" ht="15.75" x14ac:dyDescent="0.25">
      <c r="B50" s="34" t="s">
        <v>40</v>
      </c>
      <c r="C50" s="35">
        <v>25</v>
      </c>
      <c r="D50" s="35">
        <v>120</v>
      </c>
      <c r="E50" s="35"/>
      <c r="F50" s="30"/>
      <c r="G50" s="30"/>
      <c r="H50" s="30" t="s">
        <v>41</v>
      </c>
      <c r="I50" s="30"/>
      <c r="J50" s="30"/>
      <c r="K50" s="30"/>
      <c r="L50" s="30"/>
    </row>
    <row r="51" spans="2:12" ht="15.75" x14ac:dyDescent="0.25">
      <c r="B51" s="34" t="s">
        <v>42</v>
      </c>
      <c r="C51" s="35">
        <v>30</v>
      </c>
      <c r="D51" s="35">
        <v>60</v>
      </c>
      <c r="E51" s="35">
        <v>75</v>
      </c>
      <c r="F51" s="30"/>
      <c r="G51" s="30"/>
      <c r="H51" s="30" t="s">
        <v>43</v>
      </c>
      <c r="I51" s="30"/>
      <c r="J51" s="30"/>
      <c r="K51" s="30"/>
      <c r="L51" s="30"/>
    </row>
    <row r="52" spans="2:12" ht="15.75" x14ac:dyDescent="0.25">
      <c r="B52" s="34" t="s">
        <v>44</v>
      </c>
      <c r="C52" s="35">
        <v>30</v>
      </c>
      <c r="D52" s="35">
        <v>85</v>
      </c>
      <c r="E52" s="35">
        <v>50</v>
      </c>
      <c r="F52" s="30"/>
      <c r="G52" s="30"/>
      <c r="H52" s="30" t="s">
        <v>45</v>
      </c>
      <c r="I52" s="30"/>
      <c r="J52" s="30"/>
      <c r="K52" s="30"/>
      <c r="L52" s="30"/>
    </row>
    <row r="53" spans="2:12" ht="15.75" x14ac:dyDescent="0.25">
      <c r="B53" s="34" t="s">
        <v>46</v>
      </c>
      <c r="C53" s="35">
        <v>90</v>
      </c>
      <c r="D53" s="35"/>
      <c r="E53" s="35"/>
      <c r="F53" s="30"/>
      <c r="G53" s="30"/>
      <c r="H53" s="30" t="s">
        <v>47</v>
      </c>
      <c r="I53" s="30"/>
      <c r="J53" s="30"/>
      <c r="K53" s="30"/>
      <c r="L53" s="30"/>
    </row>
    <row r="54" spans="2:12" ht="15.75" x14ac:dyDescent="0.25">
      <c r="B54" s="34" t="s">
        <v>48</v>
      </c>
      <c r="C54" s="35">
        <v>80</v>
      </c>
      <c r="D54" s="35"/>
      <c r="E54" s="35"/>
      <c r="F54" s="30"/>
      <c r="G54" s="30"/>
      <c r="H54" s="30"/>
      <c r="I54" s="30"/>
      <c r="J54" s="30"/>
      <c r="K54" s="30"/>
      <c r="L54" s="30"/>
    </row>
    <row r="55" spans="2:12" ht="15.75" x14ac:dyDescent="0.25">
      <c r="B55" s="36" t="s">
        <v>49</v>
      </c>
      <c r="C55" s="37">
        <v>75</v>
      </c>
      <c r="D55" s="37">
        <v>45</v>
      </c>
      <c r="E55" s="37"/>
      <c r="F55" s="30"/>
      <c r="G55" s="30"/>
      <c r="H55" s="30"/>
      <c r="I55" s="30"/>
      <c r="J55" s="30"/>
      <c r="K55" s="30"/>
      <c r="L55" s="30"/>
    </row>
    <row r="56" spans="2:12" ht="15.75" x14ac:dyDescent="0.25">
      <c r="B56" s="30"/>
      <c r="C56" s="38"/>
      <c r="D56" s="38"/>
      <c r="E56" s="38"/>
      <c r="F56" s="30"/>
      <c r="G56" s="30"/>
      <c r="H56" s="30"/>
      <c r="I56" s="30"/>
      <c r="J56" s="30"/>
      <c r="K56" s="30"/>
      <c r="L56" s="30"/>
    </row>
    <row r="57" spans="2:12" ht="15.75" x14ac:dyDescent="0.25">
      <c r="B57" s="30"/>
      <c r="C57" s="38"/>
      <c r="D57" s="38"/>
      <c r="E57" s="38"/>
      <c r="F57" s="30"/>
      <c r="G57" s="30"/>
      <c r="H57" s="30"/>
      <c r="I57" s="30"/>
      <c r="J57" s="30"/>
      <c r="K57" s="30"/>
      <c r="L57" s="30"/>
    </row>
    <row r="58" spans="2:12" ht="15.75" x14ac:dyDescent="0.25">
      <c r="B58" s="30"/>
      <c r="C58" s="38"/>
      <c r="D58" s="38"/>
      <c r="E58" s="38"/>
      <c r="F58" s="30"/>
      <c r="G58" s="30"/>
      <c r="H58" s="30"/>
      <c r="I58" s="30"/>
      <c r="J58" s="30"/>
      <c r="K58" s="30"/>
      <c r="L58" s="30"/>
    </row>
  </sheetData>
  <mergeCells count="2">
    <mergeCell ref="B46:E46"/>
    <mergeCell ref="B47:E4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Thep in 1M3Be tong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ThanhHai</dc:creator>
  <cp:lastModifiedBy>ThanhHai</cp:lastModifiedBy>
  <dcterms:created xsi:type="dcterms:W3CDTF">2017-04-22T13:29:56Z</dcterms:created>
  <dcterms:modified xsi:type="dcterms:W3CDTF">2017-04-22T13:31:54Z</dcterms:modified>
</cp:coreProperties>
</file>