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1235" windowHeight="4995" firstSheet="1" activeTab="1"/>
  </bookViews>
  <sheets>
    <sheet name="00000000" sheetId="1" state="veryHidden" r:id="rId1"/>
    <sheet name="THEO DOI" sheetId="2" r:id="rId2"/>
    <sheet name="SL DA" sheetId="3" r:id="rId3"/>
    <sheet name="SO DO" sheetId="4" r:id="rId4"/>
    <sheet name="GIAY THONG QUA" sheetId="5" r:id="rId5"/>
  </sheet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xlnm._FilterDatabase" localSheetId="1" hidden="1">'THEO DOI'!$A$4:$S$4</definedName>
    <definedName name="_JK4">#REF!</definedName>
    <definedName name="_NET2">#REF!</definedName>
    <definedName name="_NPV1">#REF!</definedName>
    <definedName name="_Order1" hidden="1">255</definedName>
    <definedName name="_Order2" hidden="1">255</definedName>
    <definedName name="_qa7">#REF!</definedName>
    <definedName name="_Sort" hidden="1">#REF!</definedName>
    <definedName name="A">#REF!</definedName>
    <definedName name="a277Print_Titles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#REF!</definedName>
    <definedName name="bc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đggđg">#REF!</definedName>
    <definedName name="đggđgg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gdgd">#REF!</definedName>
    <definedName name="gđggđggđgg">#REF!</definedName>
    <definedName name="Gia_tien">#REF!</definedName>
    <definedName name="gia_tien_BTN">#REF!</definedName>
    <definedName name="GTXL">#REF!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PRINT_AREA_MI">#REF!</definedName>
    <definedName name="_xlnm.Print_Titles" localSheetId="2">'SL DA'!$1:$4</definedName>
    <definedName name="_xlnm.Print_Titles" localSheetId="1">'THEO DOI'!$1:$4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hidden="1">{"'Sheet1'!$L$16"}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<sst xmlns="http://schemas.openxmlformats.org/spreadsheetml/2006/main" count="127" uniqueCount="110">
  <si>
    <t xml:space="preserve">STT      </t>
  </si>
  <si>
    <t>MSV</t>
  </si>
  <si>
    <t>KHOA XÂY DỰNG</t>
  </si>
  <si>
    <t>HỌ VÀ TÊN</t>
  </si>
  <si>
    <t>GHI CHÚ</t>
  </si>
  <si>
    <t xml:space="preserve"> - Sinh viên phải đủ số lần thông qua mới được bảo vệ.</t>
  </si>
  <si>
    <t>---------   ***    ----------</t>
  </si>
  <si>
    <t>Sơ đồ</t>
  </si>
  <si>
    <t>ThS. Phạm Phú Anh Huy</t>
  </si>
  <si>
    <t>ĐỒ ÁN : KẾT CẤU BÊ TÔNG CỐT THÉP</t>
  </si>
  <si>
    <t xml:space="preserve">LỚP </t>
  </si>
  <si>
    <t>l1 (m)</t>
  </si>
  <si>
    <t>l2 (m)</t>
  </si>
  <si>
    <t>Ptc
(kN/m2)</t>
  </si>
  <si>
    <t>Giảng viên hướng dẫn</t>
  </si>
  <si>
    <t>GH CHÚ</t>
  </si>
  <si>
    <t>TRƯỜNG ĐẠI HỌC DUY TÂN</t>
  </si>
  <si>
    <t>SƠ ĐỒ MẶT BẰNG SÀN - ĐỒ ÁN KẾT CẤU BÊ TÔNG CỐT THÉP</t>
  </si>
  <si>
    <t xml:space="preserve"> - Thuyết minh trình bày trên khổ A4, viết một mặt, phải ngắn gọn, chính xác và rõ ràng.</t>
  </si>
  <si>
    <t xml:space="preserve"> - Bản vẽ thể hiện trên khổ A1, có thể thi công được.</t>
  </si>
  <si>
    <t>LOẠI BẢN</t>
  </si>
  <si>
    <t>An</t>
  </si>
  <si>
    <t>CC</t>
  </si>
  <si>
    <t>KTTX</t>
  </si>
  <si>
    <t>BV</t>
  </si>
  <si>
    <t>TỔNG KẾT</t>
  </si>
  <si>
    <t>Số buổi vắng</t>
  </si>
  <si>
    <t>ĐỒ ÁN: KẾT CẤU BÊ TÔNG CỐT THÉP</t>
  </si>
  <si>
    <t>Nguyễn Văn</t>
  </si>
  <si>
    <t>Nguyễn Thành</t>
  </si>
  <si>
    <t>Đạt</t>
  </si>
  <si>
    <t>Huy</t>
  </si>
  <si>
    <t>Nguyễn Chơn</t>
  </si>
  <si>
    <t>Trọng</t>
  </si>
  <si>
    <t>THEO DÕI THÔNG QUA ĐỒ ÁN LỚP CSU_CIE377_AIS</t>
  </si>
  <si>
    <t>v</t>
  </si>
  <si>
    <t>BẢNG SỐ LIỆU ĐỒ ÁN LỚP CSU_CIE377_AIS</t>
  </si>
  <si>
    <t>t</t>
  </si>
  <si>
    <t>Trần Đình Trung</t>
  </si>
  <si>
    <t>Anh</t>
  </si>
  <si>
    <t>Chung</t>
  </si>
  <si>
    <t>Hồ Đắc</t>
  </si>
  <si>
    <t>Đình</t>
  </si>
  <si>
    <t>Lương Sỹ</t>
  </si>
  <si>
    <t>Đông</t>
  </si>
  <si>
    <t>Lê Tự</t>
  </si>
  <si>
    <t>Dũng</t>
  </si>
  <si>
    <t>Trịnh Ngọc</t>
  </si>
  <si>
    <t>Hải</t>
  </si>
  <si>
    <t>Nguyễn Trần Đức</t>
  </si>
  <si>
    <t>Hậu</t>
  </si>
  <si>
    <t>Diệp Vũ</t>
  </si>
  <si>
    <t>Tô Văn</t>
  </si>
  <si>
    <t>Khải</t>
  </si>
  <si>
    <t>Dư Trí</t>
  </si>
  <si>
    <t>Khang</t>
  </si>
  <si>
    <t>Đỗ Hoàng</t>
  </si>
  <si>
    <t>Minh</t>
  </si>
  <si>
    <t>Trần Ngọc</t>
  </si>
  <si>
    <t>Nguyên</t>
  </si>
  <si>
    <t>Phương</t>
  </si>
  <si>
    <t>Nguyễn Hữu Anh</t>
  </si>
  <si>
    <t>Thắng</t>
  </si>
  <si>
    <t>Ngô Lê Văn</t>
  </si>
  <si>
    <t>Thanh</t>
  </si>
  <si>
    <t>Lê Gia</t>
  </si>
  <si>
    <t>Thịnh</t>
  </si>
  <si>
    <t>Triều</t>
  </si>
  <si>
    <t>Trần Quang</t>
  </si>
  <si>
    <t>Tú</t>
  </si>
  <si>
    <t>Trần Minh</t>
  </si>
  <si>
    <t>Tuệ</t>
  </si>
  <si>
    <t>Võ Hùng</t>
  </si>
  <si>
    <t>Vũ</t>
  </si>
  <si>
    <t>Ý</t>
  </si>
  <si>
    <t>Đà nẵng, ngày 16 tháng 10 năm 2016</t>
  </si>
  <si>
    <t>NHÓM</t>
  </si>
  <si>
    <t>Theo TCVN5574-2012</t>
  </si>
  <si>
    <t xml:space="preserve"> - Bê tông có cấp độ bền B25 theo TCVN5574-2012, 3000psi theo ACI318-08.</t>
  </si>
  <si>
    <t xml:space="preserve"> - Thép có đường kính d&lt;10 dùng thép CII theo TCVN5574-2012, thép có số hiệu nhỏ hơn No5 dùng thép có fy=40000psi.</t>
  </si>
  <si>
    <t xml:space="preserve"> - Thép có đường kính d&gt;=10 dùng thép CIII theo TCVN5574-2012, thép có số hiệu lớn hơn hoặc bằng No5 dùng thép có fy=60000psi.</t>
  </si>
  <si>
    <t>TCVN</t>
  </si>
  <si>
    <t>ACI</t>
  </si>
  <si>
    <t>REINFORCED CONCRETE STRUCTURE</t>
  </si>
  <si>
    <t>PROJECT OF</t>
  </si>
  <si>
    <t>Duy Tan University</t>
  </si>
  <si>
    <t>Interntional School</t>
  </si>
  <si>
    <t>Civil engineering Division</t>
  </si>
  <si>
    <t>Name of the project:………………………………………………………………………………………</t>
  </si>
  <si>
    <t>Name of the student:………………………………….</t>
  </si>
  <si>
    <t>Class: ………………………………………………</t>
  </si>
  <si>
    <t>Student code:……………………………………..</t>
  </si>
  <si>
    <t>Date:………………………………………………</t>
  </si>
  <si>
    <t>THE DESIGN DATA</t>
  </si>
  <si>
    <t>Code</t>
  </si>
  <si>
    <t>Sevice live load (kN/m2)</t>
  </si>
  <si>
    <t>Lecturer</t>
  </si>
  <si>
    <t>Phạm Phú Anh Huy. ME</t>
  </si>
  <si>
    <t>THE CONTENTS</t>
  </si>
  <si>
    <t>No</t>
  </si>
  <si>
    <t>Date</t>
  </si>
  <si>
    <t>Contents</t>
  </si>
  <si>
    <t>Signature</t>
  </si>
  <si>
    <t xml:space="preserve"> - Final comments</t>
  </si>
  <si>
    <t xml:space="preserve">Notice: </t>
  </si>
  <si>
    <t>The students need to bring this page when you go to school</t>
  </si>
  <si>
    <t>The student will not accept to attend the final exam if you have not this page</t>
  </si>
  <si>
    <r>
      <t>L</t>
    </r>
    <r>
      <rPr>
        <sz val="9"/>
        <rFont val="Times New Roman"/>
        <family val="1"/>
      </rPr>
      <t>1</t>
    </r>
    <r>
      <rPr>
        <sz val="13"/>
        <rFont val="Times New Roman"/>
        <family val="1"/>
      </rPr>
      <t>(m)</t>
    </r>
  </si>
  <si>
    <r>
      <t>L</t>
    </r>
    <r>
      <rPr>
        <sz val="9"/>
        <rFont val="Times New Roman"/>
        <family val="1"/>
      </rPr>
      <t>2</t>
    </r>
    <r>
      <rPr>
        <sz val="13"/>
        <rFont val="Times New Roman"/>
        <family val="1"/>
      </rPr>
      <t>(m)</t>
    </r>
  </si>
  <si>
    <t>Note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</si>
</sst>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&quot;$&quot;#,##0;[Red]\-&quot;$&quot;#,##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0.0%"/>
    <numFmt numFmtId="178" formatCode="#\ ###\ ##0.0"/>
    <numFmt numFmtId="179" formatCode="#\ ###\ ###\ .00"/>
    <numFmt numFmtId="180" formatCode="#\ ###\ ###"/>
    <numFmt numFmtId="181" formatCode="&quot;$&quot;#,##0.00"/>
    <numFmt numFmtId="182" formatCode="0.0"/>
  </numFmts>
  <fonts count="86">
    <font>
      <sz val="13"/>
      <name val="Times New Roman"/>
      <family val="0"/>
    </font>
    <font>
      <sz val="11"/>
      <color indexed="8"/>
      <name val="Calibri"/>
      <family val="2"/>
    </font>
    <font>
      <sz val="11"/>
      <name val="VNtimes new roman"/>
      <family val="2"/>
    </font>
    <font>
      <sz val="10"/>
      <name val="Times New Roman"/>
      <family val="1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sz val="8"/>
      <name val="Times New Roman"/>
      <family val="0"/>
    </font>
    <font>
      <u val="single"/>
      <sz val="11.05"/>
      <color indexed="12"/>
      <name val="Times New Roman"/>
      <family val="0"/>
    </font>
    <font>
      <u val="single"/>
      <sz val="11.05"/>
      <color indexed="36"/>
      <name val="Times New Roman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b/>
      <i/>
      <u val="single"/>
      <sz val="13"/>
      <name val="Times New Roman"/>
      <family val="1"/>
    </font>
    <font>
      <i/>
      <sz val="13"/>
      <name val="Times New Roman"/>
      <family val="1"/>
    </font>
    <font>
      <b/>
      <sz val="11"/>
      <name val="Arial"/>
      <family val="2"/>
    </font>
    <font>
      <sz val="13"/>
      <name val="VNtimes new roman"/>
      <family val="2"/>
    </font>
    <font>
      <b/>
      <u val="single"/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 style="double"/>
      <right style="double"/>
      <top style="hair"/>
      <bottom style="double"/>
    </border>
    <border>
      <left/>
      <right style="double"/>
      <top style="hair"/>
      <bottom style="double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/>
      <top/>
      <bottom style="hair"/>
    </border>
    <border>
      <left/>
      <right/>
      <top style="hair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9" fillId="2" borderId="0">
      <alignment/>
      <protection/>
    </xf>
    <xf numFmtId="0" fontId="10" fillId="2" borderId="0">
      <alignment/>
      <protection/>
    </xf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11" fillId="2" borderId="0">
      <alignment/>
      <protection/>
    </xf>
    <xf numFmtId="0" fontId="12" fillId="0" borderId="0">
      <alignment wrapText="1"/>
      <protection/>
    </xf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3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" fillId="0" borderId="0" applyFill="0" applyBorder="0" applyAlignment="0">
      <protection/>
    </xf>
    <xf numFmtId="177" fontId="4" fillId="0" borderId="0" applyFill="0" applyBorder="0" applyAlignment="0">
      <protection/>
    </xf>
    <xf numFmtId="181" fontId="4" fillId="0" borderId="0" applyFill="0" applyBorder="0" applyAlignment="0">
      <protection/>
    </xf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4" fillId="0" borderId="0">
      <alignment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4" fillId="0" borderId="0">
      <alignment/>
      <protection/>
    </xf>
    <xf numFmtId="0" fontId="4" fillId="0" borderId="0" applyFont="0" applyFill="0" applyBorder="0" applyAlignment="0" applyProtection="0"/>
    <xf numFmtId="179" fontId="14" fillId="0" borderId="0">
      <alignment/>
      <protection/>
    </xf>
    <xf numFmtId="0" fontId="4" fillId="0" borderId="0" applyFill="0" applyBorder="0" applyAlignment="0">
      <protection/>
    </xf>
    <xf numFmtId="0" fontId="76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7" fillId="29" borderId="0" applyNumberFormat="0" applyBorder="0" applyAlignment="0" applyProtection="0"/>
    <xf numFmtId="38" fontId="15" fillId="2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7" fillId="0" borderId="0" applyProtection="0">
      <alignment/>
    </xf>
    <xf numFmtId="0" fontId="16" fillId="0" borderId="0" applyProtection="0">
      <alignment/>
    </xf>
    <xf numFmtId="0" fontId="39" fillId="0" borderId="0" applyNumberFormat="0" applyFill="0" applyBorder="0" applyAlignment="0" applyProtection="0"/>
    <xf numFmtId="0" fontId="18" fillId="0" borderId="0">
      <alignment/>
      <protection/>
    </xf>
    <xf numFmtId="10" fontId="15" fillId="30" borderId="6" applyNumberFormat="0" applyBorder="0" applyAlignment="0" applyProtection="0"/>
    <xf numFmtId="0" fontId="4" fillId="0" borderId="0" applyFill="0" applyBorder="0" applyAlignment="0">
      <protection/>
    </xf>
    <xf numFmtId="0" fontId="79" fillId="0" borderId="7" applyNumberFormat="0" applyFill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0" fillId="0" borderId="0" applyNumberFormat="0" applyFont="0" applyFill="0" applyAlignment="0">
      <protection/>
    </xf>
    <xf numFmtId="0" fontId="80" fillId="31" borderId="0" applyNumberFormat="0" applyBorder="0" applyAlignment="0" applyProtection="0"/>
    <xf numFmtId="0" fontId="3" fillId="0" borderId="0">
      <alignment/>
      <protection/>
    </xf>
    <xf numFmtId="37" fontId="21" fillId="0" borderId="0">
      <alignment/>
      <protection/>
    </xf>
    <xf numFmtId="170" fontId="2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81" fillId="27" borderId="9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19" fillId="0" borderId="10" applyNumberFormat="0" applyBorder="0">
      <alignment/>
      <protection/>
    </xf>
    <xf numFmtId="0" fontId="4" fillId="0" borderId="0" applyFill="0" applyBorder="0" applyAlignment="0">
      <protection/>
    </xf>
    <xf numFmtId="3" fontId="23" fillId="0" borderId="0">
      <alignment/>
      <protection/>
    </xf>
    <xf numFmtId="49" fontId="24" fillId="0" borderId="0" applyFill="0" applyBorder="0" applyAlignment="0">
      <protection/>
    </xf>
    <xf numFmtId="0" fontId="4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4" fillId="0" borderId="11" applyNumberFormat="0" applyFont="0" applyFill="0" applyAlignment="0" applyProtection="0"/>
    <xf numFmtId="0" fontId="8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9" fillId="0" borderId="0">
      <alignment/>
      <protection/>
    </xf>
    <xf numFmtId="0" fontId="20" fillId="0" borderId="0">
      <alignment/>
      <protection/>
    </xf>
    <xf numFmtId="174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0" fillId="0" borderId="0">
      <alignment/>
      <protection/>
    </xf>
    <xf numFmtId="173" fontId="28" fillId="0" borderId="0" applyFont="0" applyFill="0" applyBorder="0" applyAlignment="0" applyProtection="0"/>
    <xf numFmtId="6" fontId="31" fillId="0" borderId="0" applyFont="0" applyFill="0" applyBorder="0" applyAlignment="0" applyProtection="0"/>
    <xf numFmtId="175" fontId="28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23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>
      <alignment/>
    </xf>
    <xf numFmtId="0" fontId="35" fillId="0" borderId="0" xfId="103" applyFont="1" applyFill="1" applyAlignment="1">
      <alignment horizontal="center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/>
    </xf>
    <xf numFmtId="0" fontId="35" fillId="0" borderId="0" xfId="0" applyFont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35" fillId="0" borderId="13" xfId="0" applyNumberFormat="1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6" xfId="0" applyFont="1" applyBorder="1" applyAlignment="1">
      <alignment vertical="top" wrapText="1"/>
    </xf>
    <xf numFmtId="0" fontId="35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35" fillId="0" borderId="18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20" xfId="0" applyFont="1" applyBorder="1" applyAlignment="1">
      <alignment vertical="top" wrapText="1"/>
    </xf>
    <xf numFmtId="0" fontId="35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35" fillId="0" borderId="22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  <xf numFmtId="0" fontId="35" fillId="0" borderId="24" xfId="0" applyFont="1" applyBorder="1" applyAlignment="1">
      <alignment vertical="top" wrapText="1"/>
    </xf>
    <xf numFmtId="0" fontId="35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45" fillId="0" borderId="0" xfId="0" applyFont="1" applyAlignment="1">
      <alignment horizontal="left"/>
    </xf>
    <xf numFmtId="0" fontId="35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35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35" fillId="0" borderId="6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35" fillId="0" borderId="31" xfId="0" applyFont="1" applyFill="1" applyBorder="1" applyAlignment="1">
      <alignment/>
    </xf>
    <xf numFmtId="0" fontId="50" fillId="0" borderId="29" xfId="0" applyFont="1" applyBorder="1" applyAlignment="1">
      <alignment horizontal="center" vertical="center"/>
    </xf>
    <xf numFmtId="49" fontId="0" fillId="0" borderId="29" xfId="102" applyNumberFormat="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51" fillId="0" borderId="0" xfId="103" applyFont="1" applyFill="1" applyAlignment="1">
      <alignment horizontal="center"/>
      <protection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182" fontId="53" fillId="0" borderId="0" xfId="0" applyNumberFormat="1" applyFont="1" applyAlignment="1">
      <alignment/>
    </xf>
    <xf numFmtId="0" fontId="47" fillId="0" borderId="3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182" fontId="47" fillId="0" borderId="33" xfId="0" applyNumberFormat="1" applyFont="1" applyFill="1" applyBorder="1" applyAlignment="1">
      <alignment horizontal="center" vertical="center" wrapText="1"/>
    </xf>
    <xf numFmtId="182" fontId="47" fillId="0" borderId="32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37" fillId="0" borderId="6" xfId="0" applyFont="1" applyBorder="1" applyAlignment="1">
      <alignment horizontal="center"/>
    </xf>
    <xf numFmtId="0" fontId="84" fillId="0" borderId="34" xfId="0" applyFont="1" applyBorder="1" applyAlignment="1">
      <alignment horizontal="center" wrapText="1"/>
    </xf>
    <xf numFmtId="0" fontId="84" fillId="0" borderId="35" xfId="0" applyFont="1" applyBorder="1" applyAlignment="1">
      <alignment wrapText="1"/>
    </xf>
    <xf numFmtId="0" fontId="85" fillId="0" borderId="36" xfId="0" applyFont="1" applyBorder="1" applyAlignment="1">
      <alignment wrapText="1"/>
    </xf>
    <xf numFmtId="0" fontId="37" fillId="0" borderId="6" xfId="0" applyFont="1" applyFill="1" applyBorder="1" applyAlignment="1">
      <alignment horizontal="center" vertical="center"/>
    </xf>
    <xf numFmtId="0" fontId="55" fillId="0" borderId="6" xfId="0" applyFont="1" applyFill="1" applyBorder="1" applyAlignment="1">
      <alignment horizontal="center" vertical="center"/>
    </xf>
    <xf numFmtId="0" fontId="55" fillId="0" borderId="6" xfId="0" applyFont="1" applyFill="1" applyBorder="1" applyAlignment="1" quotePrefix="1">
      <alignment horizontal="center" vertical="center"/>
    </xf>
    <xf numFmtId="182" fontId="37" fillId="0" borderId="6" xfId="102" applyNumberFormat="1" applyFont="1" applyFill="1" applyBorder="1" applyAlignment="1">
      <alignment horizontal="center" vertical="center"/>
      <protection/>
    </xf>
    <xf numFmtId="182" fontId="37" fillId="0" borderId="6" xfId="0" applyNumberFormat="1" applyFont="1" applyFill="1" applyBorder="1" applyAlignment="1">
      <alignment horizontal="center" vertical="center"/>
    </xf>
    <xf numFmtId="0" fontId="37" fillId="0" borderId="4" xfId="0" applyFont="1" applyBorder="1" applyAlignment="1">
      <alignment/>
    </xf>
    <xf numFmtId="0" fontId="47" fillId="0" borderId="0" xfId="103" applyFont="1" applyFill="1" applyAlignment="1">
      <alignment horizontal="center"/>
      <protection/>
    </xf>
    <xf numFmtId="0" fontId="37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wrapText="1"/>
    </xf>
    <xf numFmtId="0" fontId="85" fillId="0" borderId="0" xfId="0" applyFont="1" applyBorder="1" applyAlignment="1">
      <alignment wrapText="1"/>
    </xf>
    <xf numFmtId="0" fontId="3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 quotePrefix="1">
      <alignment horizontal="center" vertical="center"/>
    </xf>
    <xf numFmtId="182" fontId="37" fillId="0" borderId="0" xfId="102" applyNumberFormat="1" applyFont="1" applyFill="1" applyBorder="1" applyAlignment="1">
      <alignment horizontal="center" vertical="center"/>
      <protection/>
    </xf>
    <xf numFmtId="182" fontId="37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wrapText="1"/>
    </xf>
    <xf numFmtId="0" fontId="49" fillId="0" borderId="0" xfId="0" applyFont="1" applyAlignment="1">
      <alignment/>
    </xf>
    <xf numFmtId="0" fontId="35" fillId="0" borderId="0" xfId="0" applyFont="1" applyAlignment="1">
      <alignment/>
    </xf>
    <xf numFmtId="0" fontId="47" fillId="0" borderId="37" xfId="0" applyFont="1" applyFill="1" applyBorder="1" applyAlignment="1">
      <alignment vertical="center" wrapText="1"/>
    </xf>
    <xf numFmtId="0" fontId="47" fillId="0" borderId="33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1" fillId="0" borderId="38" xfId="103" applyFont="1" applyFill="1" applyBorder="1" applyAlignment="1">
      <alignment horizontal="center"/>
      <protection/>
    </xf>
    <xf numFmtId="0" fontId="51" fillId="0" borderId="0" xfId="103" applyFont="1" applyFill="1" applyAlignment="1">
      <alignment horizontal="center"/>
      <protection/>
    </xf>
    <xf numFmtId="0" fontId="52" fillId="0" borderId="0" xfId="103" applyFont="1" applyFill="1" applyBorder="1" applyAlignment="1">
      <alignment horizontal="center"/>
      <protection/>
    </xf>
    <xf numFmtId="0" fontId="54" fillId="0" borderId="0" xfId="103" applyFont="1" applyFill="1" applyAlignment="1">
      <alignment horizontal="center"/>
      <protection/>
    </xf>
    <xf numFmtId="0" fontId="51" fillId="0" borderId="0" xfId="103" applyFont="1" applyFill="1" applyBorder="1" applyAlignment="1">
      <alignment horizontal="center"/>
      <protection/>
    </xf>
    <xf numFmtId="0" fontId="35" fillId="0" borderId="38" xfId="103" applyFont="1" applyFill="1" applyBorder="1" applyAlignment="1">
      <alignment horizontal="center"/>
      <protection/>
    </xf>
    <xf numFmtId="0" fontId="35" fillId="0" borderId="39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0" xfId="103" applyFont="1" applyFill="1" applyAlignment="1">
      <alignment horizontal="center"/>
      <protection/>
    </xf>
    <xf numFmtId="0" fontId="49" fillId="0" borderId="0" xfId="103" applyFont="1" applyFill="1" applyAlignment="1">
      <alignment horizontal="center"/>
      <protection/>
    </xf>
    <xf numFmtId="0" fontId="43" fillId="0" borderId="0" xfId="103" applyFont="1" applyFill="1" applyBorder="1" applyAlignment="1">
      <alignment horizontal="center"/>
      <protection/>
    </xf>
    <xf numFmtId="0" fontId="35" fillId="0" borderId="0" xfId="103" applyFont="1" applyFill="1" applyBorder="1" applyAlignment="1">
      <alignment horizontal="center"/>
      <protection/>
    </xf>
    <xf numFmtId="0" fontId="43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1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4" fillId="0" borderId="0" xfId="0" applyNumberFormat="1" applyFont="1" applyAlignment="1">
      <alignment horizontal="center" vertical="center" wrapText="1"/>
    </xf>
    <xf numFmtId="0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35" fillId="0" borderId="40" xfId="0" applyNumberFormat="1" applyFont="1" applyBorder="1" applyAlignment="1">
      <alignment horizontal="center" vertical="top" wrapText="1"/>
    </xf>
    <xf numFmtId="0" fontId="35" fillId="0" borderId="41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</cellXfs>
  <cellStyles count="12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??_kc-elec system check list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4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eE­ [0]_INQUIRY ¿µ¾÷AßAø " xfId="52"/>
    <cellStyle name="AeE­_INQUIRY ¿µ¾÷AßAø " xfId="53"/>
    <cellStyle name="AÞ¸¶ [0]_INQUIRY ¿?¾÷AßAø " xfId="54"/>
    <cellStyle name="AÞ¸¶_INQUIRY ¿?¾÷AßAø " xfId="55"/>
    <cellStyle name="Bad" xfId="56"/>
    <cellStyle name="C?AØ_¿?¾÷CoE² " xfId="57"/>
    <cellStyle name="C￥AØ_¿μ¾÷CoE² " xfId="58"/>
    <cellStyle name="Calc Currency (0)" xfId="59"/>
    <cellStyle name="Calc Percent (0)" xfId="60"/>
    <cellStyle name="Calc Percent (1)" xfId="61"/>
    <cellStyle name="Calculation" xfId="62"/>
    <cellStyle name="Check Cell" xfId="63"/>
    <cellStyle name="Comma" xfId="64"/>
    <cellStyle name="Comma [0]" xfId="65"/>
    <cellStyle name="comma zerodec" xfId="66"/>
    <cellStyle name="Comma0" xfId="67"/>
    <cellStyle name="Currency" xfId="68"/>
    <cellStyle name="Currency [0]" xfId="69"/>
    <cellStyle name="Currency0" xfId="70"/>
    <cellStyle name="Currency1" xfId="71"/>
    <cellStyle name="Date" xfId="72"/>
    <cellStyle name="Dollar (zero dec)" xfId="73"/>
    <cellStyle name="Enter Currency (0)" xfId="74"/>
    <cellStyle name="Explanatory Text" xfId="75"/>
    <cellStyle name="Fixed" xfId="76"/>
    <cellStyle name="Followed Hyperlink" xfId="77"/>
    <cellStyle name="Good" xfId="78"/>
    <cellStyle name="Grey" xfId="79"/>
    <cellStyle name="Header1" xfId="80"/>
    <cellStyle name="Header2" xfId="81"/>
    <cellStyle name="Heading 1" xfId="82"/>
    <cellStyle name="Heading 2" xfId="83"/>
    <cellStyle name="Heading 3" xfId="84"/>
    <cellStyle name="Heading 4" xfId="85"/>
    <cellStyle name="HEADING1" xfId="86"/>
    <cellStyle name="HEADING2" xfId="87"/>
    <cellStyle name="Hyperlink" xfId="88"/>
    <cellStyle name="Input" xfId="89"/>
    <cellStyle name="Input [yellow]" xfId="90"/>
    <cellStyle name="Link Currency (0)" xfId="91"/>
    <cellStyle name="Linked Cell" xfId="92"/>
    <cellStyle name="Milliers [0]_AR1194" xfId="93"/>
    <cellStyle name="Milliers_AR1194" xfId="94"/>
    <cellStyle name="Monétaire [0]_AR1194" xfId="95"/>
    <cellStyle name="Monétaire_AR1194" xfId="96"/>
    <cellStyle name="n" xfId="97"/>
    <cellStyle name="Neutral" xfId="98"/>
    <cellStyle name="New Times Roman" xfId="99"/>
    <cellStyle name="no dec" xfId="100"/>
    <cellStyle name="Normal - Style1" xfId="101"/>
    <cellStyle name="Normal_Book1" xfId="102"/>
    <cellStyle name="Normal_DS TH Khoa Tin 05-06 1" xfId="103"/>
    <cellStyle name="Note" xfId="104"/>
    <cellStyle name="Output" xfId="105"/>
    <cellStyle name="Percent" xfId="106"/>
    <cellStyle name="Percent [2]" xfId="107"/>
    <cellStyle name="PERCENTAGE" xfId="108"/>
    <cellStyle name="PrePop Currency (0)" xfId="109"/>
    <cellStyle name="songuyen" xfId="110"/>
    <cellStyle name="Text Indent A" xfId="111"/>
    <cellStyle name="Text Indent B" xfId="112"/>
    <cellStyle name="Title" xfId="113"/>
    <cellStyle name="Total" xfId="114"/>
    <cellStyle name="Warning Text" xfId="115"/>
    <cellStyle name=" [0.00]_ Att. 1- Cover" xfId="116"/>
    <cellStyle name="_ Att. 1- Cover" xfId="117"/>
    <cellStyle name="?_ Att. 1- Cover" xfId="118"/>
    <cellStyle name="똿뗦먛귟 [0.00]_PRODUCT DETAIL Q1" xfId="119"/>
    <cellStyle name="똿뗦먛귟_PRODUCT DETAIL Q1" xfId="120"/>
    <cellStyle name="믅됞 [0.00]_PRODUCT DETAIL Q1" xfId="121"/>
    <cellStyle name="믅됞_PRODUCT DETAIL Q1" xfId="122"/>
    <cellStyle name="백분율_95" xfId="123"/>
    <cellStyle name="뷭?_BOOKSHIP" xfId="124"/>
    <cellStyle name="콤마 [0]_1202" xfId="125"/>
    <cellStyle name="콤마_1202" xfId="126"/>
    <cellStyle name="통화 [0]_1202" xfId="127"/>
    <cellStyle name="통화_1202" xfId="128"/>
    <cellStyle name="표준_(정보부문)월별인원계획" xfId="129"/>
    <cellStyle name="一般_00Q3902REV.1" xfId="130"/>
    <cellStyle name="千分位[0]_00Q3902REV.1" xfId="131"/>
    <cellStyle name="千分位_00Q3902REV.1" xfId="132"/>
    <cellStyle name="標準_機器ﾘｽト (2)" xfId="133"/>
    <cellStyle name="貨幣 [0]_00Q3902REV.1" xfId="134"/>
    <cellStyle name="貨幣[0]_BRE" xfId="135"/>
    <cellStyle name="貨幣_00Q3902REV.1" xfId="136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85725</xdr:rowOff>
    </xdr:from>
    <xdr:to>
      <xdr:col>7</xdr:col>
      <xdr:colOff>390525</xdr:colOff>
      <xdr:row>23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1075"/>
          <a:ext cx="53721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359375" defaultRowHeight="16.5"/>
  <cols>
    <col min="1" max="1" width="20.6640625" style="1" customWidth="1"/>
    <col min="2" max="2" width="0.88671875" style="1" customWidth="1"/>
    <col min="3" max="3" width="22.21484375" style="1" customWidth="1"/>
    <col min="4" max="16384" width="6.3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115" zoomScaleNormal="115" zoomScalePageLayoutView="0" workbookViewId="0" topLeftCell="A16">
      <selection activeCell="F24" sqref="F24"/>
    </sheetView>
  </sheetViews>
  <sheetFormatPr defaultColWidth="8.10546875" defaultRowHeight="16.5"/>
  <cols>
    <col min="1" max="1" width="4.99609375" style="41" customWidth="1"/>
    <col min="2" max="2" width="10.10546875" style="70" customWidth="1"/>
    <col min="3" max="3" width="14.99609375" style="71" bestFit="1" customWidth="1"/>
    <col min="4" max="4" width="7.88671875" style="72" customWidth="1"/>
    <col min="5" max="5" width="4.6640625" style="70" customWidth="1"/>
    <col min="6" max="15" width="5.4453125" style="70" customWidth="1"/>
    <col min="16" max="16" width="7.99609375" style="73" customWidth="1"/>
    <col min="17" max="17" width="7.88671875" style="73" customWidth="1"/>
    <col min="18" max="18" width="5.4453125" style="73" customWidth="1"/>
    <col min="19" max="19" width="10.77734375" style="73" customWidth="1"/>
    <col min="20" max="16384" width="8.10546875" style="69" customWidth="1"/>
  </cols>
  <sheetData>
    <row r="1" spans="1:19" s="68" customFormat="1" ht="26.25">
      <c r="A1" s="110" t="s">
        <v>16</v>
      </c>
      <c r="B1" s="110"/>
      <c r="C1" s="110"/>
      <c r="D1" s="111" t="s">
        <v>34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1:19" s="68" customFormat="1" ht="16.5">
      <c r="A2" s="112" t="s">
        <v>2</v>
      </c>
      <c r="B2" s="112"/>
      <c r="C2" s="112"/>
      <c r="D2" s="113" t="s">
        <v>27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68" customFormat="1" ht="10.5" customHeight="1">
      <c r="A3" s="89"/>
      <c r="B3" s="67"/>
      <c r="C3" s="67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78" customFormat="1" ht="45">
      <c r="A4" s="74" t="s">
        <v>0</v>
      </c>
      <c r="B4" s="74" t="s">
        <v>1</v>
      </c>
      <c r="C4" s="102" t="s">
        <v>3</v>
      </c>
      <c r="D4" s="103"/>
      <c r="E4" s="74" t="s">
        <v>10</v>
      </c>
      <c r="F4" s="75">
        <v>1</v>
      </c>
      <c r="G4" s="75"/>
      <c r="H4" s="75">
        <v>2</v>
      </c>
      <c r="I4" s="75">
        <v>3</v>
      </c>
      <c r="J4" s="75">
        <v>4</v>
      </c>
      <c r="K4" s="75">
        <v>5</v>
      </c>
      <c r="L4" s="75">
        <v>6</v>
      </c>
      <c r="M4" s="75">
        <v>7</v>
      </c>
      <c r="N4" s="75">
        <v>8</v>
      </c>
      <c r="O4" s="75" t="s">
        <v>26</v>
      </c>
      <c r="P4" s="76" t="s">
        <v>22</v>
      </c>
      <c r="Q4" s="77" t="s">
        <v>23</v>
      </c>
      <c r="R4" s="76" t="s">
        <v>24</v>
      </c>
      <c r="S4" s="77" t="s">
        <v>25</v>
      </c>
    </row>
    <row r="5" spans="1:19" s="88" customFormat="1" ht="18.75" customHeight="1">
      <c r="A5" s="79">
        <v>1</v>
      </c>
      <c r="B5" s="80">
        <v>1921613381</v>
      </c>
      <c r="C5" s="81" t="s">
        <v>63</v>
      </c>
      <c r="D5" s="82" t="s">
        <v>64</v>
      </c>
      <c r="E5" s="83">
        <v>1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6">
        <f aca="true" t="shared" si="0" ref="P5:P23">(8-O5)*10/8</f>
        <v>10</v>
      </c>
      <c r="Q5" s="86"/>
      <c r="R5" s="86"/>
      <c r="S5" s="87"/>
    </row>
    <row r="6" spans="1:19" s="88" customFormat="1" ht="18.75" customHeight="1">
      <c r="A6" s="79">
        <v>2</v>
      </c>
      <c r="B6" s="80">
        <v>1921618909</v>
      </c>
      <c r="C6" s="81" t="s">
        <v>28</v>
      </c>
      <c r="D6" s="82" t="s">
        <v>67</v>
      </c>
      <c r="E6" s="83">
        <v>1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6">
        <f t="shared" si="0"/>
        <v>10</v>
      </c>
      <c r="Q6" s="86"/>
      <c r="R6" s="86"/>
      <c r="S6" s="87"/>
    </row>
    <row r="7" spans="1:19" s="88" customFormat="1" ht="18.75" customHeight="1">
      <c r="A7" s="79">
        <v>3</v>
      </c>
      <c r="B7" s="80">
        <v>1921616521</v>
      </c>
      <c r="C7" s="81" t="s">
        <v>52</v>
      </c>
      <c r="D7" s="82" t="s">
        <v>53</v>
      </c>
      <c r="E7" s="83">
        <v>2</v>
      </c>
      <c r="F7" s="84" t="s">
        <v>37</v>
      </c>
      <c r="G7" s="84"/>
      <c r="H7" s="84"/>
      <c r="I7" s="84"/>
      <c r="J7" s="84"/>
      <c r="K7" s="84"/>
      <c r="L7" s="84"/>
      <c r="M7" s="84"/>
      <c r="N7" s="84"/>
      <c r="O7" s="84"/>
      <c r="P7" s="86">
        <f t="shared" si="0"/>
        <v>10</v>
      </c>
      <c r="Q7" s="86"/>
      <c r="R7" s="86"/>
      <c r="S7" s="87"/>
    </row>
    <row r="8" spans="1:19" s="88" customFormat="1" ht="18.75" customHeight="1">
      <c r="A8" s="79">
        <v>4</v>
      </c>
      <c r="B8" s="80">
        <v>1921618152</v>
      </c>
      <c r="C8" s="81" t="s">
        <v>58</v>
      </c>
      <c r="D8" s="82" t="s">
        <v>60</v>
      </c>
      <c r="E8" s="83">
        <v>2</v>
      </c>
      <c r="F8" s="84"/>
      <c r="G8" s="84"/>
      <c r="H8" s="84"/>
      <c r="I8" s="84"/>
      <c r="J8" s="85"/>
      <c r="K8" s="84"/>
      <c r="L8" s="84"/>
      <c r="M8" s="84"/>
      <c r="N8" s="84"/>
      <c r="O8" s="84"/>
      <c r="P8" s="86">
        <f t="shared" si="0"/>
        <v>10</v>
      </c>
      <c r="Q8" s="86"/>
      <c r="R8" s="86"/>
      <c r="S8" s="87"/>
    </row>
    <row r="9" spans="1:19" s="88" customFormat="1" ht="18.75" customHeight="1">
      <c r="A9" s="79">
        <v>5</v>
      </c>
      <c r="B9" s="80">
        <v>1921613344</v>
      </c>
      <c r="C9" s="81" t="s">
        <v>49</v>
      </c>
      <c r="D9" s="82" t="s">
        <v>50</v>
      </c>
      <c r="E9" s="83">
        <v>3</v>
      </c>
      <c r="F9" s="84"/>
      <c r="G9" s="84"/>
      <c r="H9" s="84"/>
      <c r="I9" s="84"/>
      <c r="J9" s="84"/>
      <c r="K9" s="85"/>
      <c r="L9" s="84"/>
      <c r="M9" s="84"/>
      <c r="N9" s="84"/>
      <c r="O9" s="84"/>
      <c r="P9" s="86">
        <f t="shared" si="0"/>
        <v>10</v>
      </c>
      <c r="Q9" s="86"/>
      <c r="R9" s="86"/>
      <c r="S9" s="87"/>
    </row>
    <row r="10" spans="1:19" s="88" customFormat="1" ht="18.75" customHeight="1">
      <c r="A10" s="79">
        <v>6</v>
      </c>
      <c r="B10" s="80">
        <v>1921617846</v>
      </c>
      <c r="C10" s="81" t="s">
        <v>61</v>
      </c>
      <c r="D10" s="82" t="s">
        <v>62</v>
      </c>
      <c r="E10" s="83">
        <v>3</v>
      </c>
      <c r="F10" s="84"/>
      <c r="G10" s="84"/>
      <c r="H10" s="84"/>
      <c r="I10" s="84"/>
      <c r="J10" s="84"/>
      <c r="K10" s="85"/>
      <c r="L10" s="84"/>
      <c r="M10" s="84"/>
      <c r="N10" s="84"/>
      <c r="O10" s="84"/>
      <c r="P10" s="86">
        <f t="shared" si="0"/>
        <v>10</v>
      </c>
      <c r="Q10" s="86"/>
      <c r="R10" s="86"/>
      <c r="S10" s="87"/>
    </row>
    <row r="11" spans="1:19" s="88" customFormat="1" ht="18.75" customHeight="1">
      <c r="A11" s="79">
        <v>7</v>
      </c>
      <c r="B11" s="80">
        <v>1921613417</v>
      </c>
      <c r="C11" s="81" t="s">
        <v>58</v>
      </c>
      <c r="D11" s="82" t="s">
        <v>59</v>
      </c>
      <c r="E11" s="83">
        <v>4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6">
        <f t="shared" si="0"/>
        <v>10</v>
      </c>
      <c r="Q11" s="86"/>
      <c r="R11" s="86"/>
      <c r="S11" s="87"/>
    </row>
    <row r="12" spans="1:19" s="88" customFormat="1" ht="18.75" customHeight="1">
      <c r="A12" s="79">
        <v>8</v>
      </c>
      <c r="B12" s="80">
        <v>1921618041</v>
      </c>
      <c r="C12" s="81" t="s">
        <v>65</v>
      </c>
      <c r="D12" s="82" t="s">
        <v>66</v>
      </c>
      <c r="E12" s="83">
        <v>4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6">
        <f t="shared" si="0"/>
        <v>10</v>
      </c>
      <c r="Q12" s="86"/>
      <c r="R12" s="86"/>
      <c r="S12" s="87"/>
    </row>
    <row r="13" spans="1:19" s="88" customFormat="1" ht="18.75" customHeight="1">
      <c r="A13" s="79">
        <v>9</v>
      </c>
      <c r="B13" s="80">
        <v>1921613411</v>
      </c>
      <c r="C13" s="81" t="s">
        <v>72</v>
      </c>
      <c r="D13" s="82" t="s">
        <v>73</v>
      </c>
      <c r="E13" s="83">
        <v>5</v>
      </c>
      <c r="F13" s="84"/>
      <c r="G13" s="84"/>
      <c r="H13" s="84"/>
      <c r="I13" s="85"/>
      <c r="J13" s="84"/>
      <c r="K13" s="84"/>
      <c r="L13" s="84"/>
      <c r="M13" s="84"/>
      <c r="N13" s="84"/>
      <c r="O13" s="84"/>
      <c r="P13" s="86">
        <f t="shared" si="0"/>
        <v>10</v>
      </c>
      <c r="Q13" s="86"/>
      <c r="R13" s="86"/>
      <c r="S13" s="87"/>
    </row>
    <row r="14" spans="1:19" s="88" customFormat="1" ht="18.75" customHeight="1">
      <c r="A14" s="79">
        <v>10</v>
      </c>
      <c r="B14" s="80">
        <v>1921618964</v>
      </c>
      <c r="C14" s="81" t="s">
        <v>28</v>
      </c>
      <c r="D14" s="82" t="s">
        <v>74</v>
      </c>
      <c r="E14" s="83">
        <v>5</v>
      </c>
      <c r="F14" s="84"/>
      <c r="G14" s="84"/>
      <c r="H14" s="84"/>
      <c r="I14" s="85"/>
      <c r="J14" s="84"/>
      <c r="K14" s="84"/>
      <c r="L14" s="84"/>
      <c r="M14" s="84"/>
      <c r="N14" s="84"/>
      <c r="O14" s="84"/>
      <c r="P14" s="86">
        <f t="shared" si="0"/>
        <v>10</v>
      </c>
      <c r="Q14" s="86"/>
      <c r="R14" s="86"/>
      <c r="S14" s="87"/>
    </row>
    <row r="15" spans="1:19" s="88" customFormat="1" ht="18.75" customHeight="1">
      <c r="A15" s="79">
        <v>11</v>
      </c>
      <c r="B15" s="80">
        <v>1920613371</v>
      </c>
      <c r="C15" s="81" t="s">
        <v>29</v>
      </c>
      <c r="D15" s="82" t="s">
        <v>30</v>
      </c>
      <c r="E15" s="83">
        <v>6</v>
      </c>
      <c r="F15" s="85"/>
      <c r="G15" s="85"/>
      <c r="H15" s="84"/>
      <c r="I15" s="84"/>
      <c r="J15" s="84"/>
      <c r="K15" s="84"/>
      <c r="L15" s="84"/>
      <c r="M15" s="84"/>
      <c r="N15" s="84"/>
      <c r="O15" s="84"/>
      <c r="P15" s="86">
        <f t="shared" si="0"/>
        <v>10</v>
      </c>
      <c r="Q15" s="86"/>
      <c r="R15" s="86"/>
      <c r="S15" s="87"/>
    </row>
    <row r="16" spans="1:19" s="88" customFormat="1" ht="18.75" customHeight="1">
      <c r="A16" s="79">
        <v>12</v>
      </c>
      <c r="B16" s="80">
        <v>1921623490</v>
      </c>
      <c r="C16" s="81" t="s">
        <v>51</v>
      </c>
      <c r="D16" s="82" t="s">
        <v>31</v>
      </c>
      <c r="E16" s="83">
        <v>6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6">
        <f t="shared" si="0"/>
        <v>10</v>
      </c>
      <c r="Q16" s="86"/>
      <c r="R16" s="86"/>
      <c r="S16" s="87"/>
    </row>
    <row r="17" spans="1:19" s="88" customFormat="1" ht="18.75" customHeight="1">
      <c r="A17" s="79">
        <v>13</v>
      </c>
      <c r="B17" s="80">
        <v>1921613335</v>
      </c>
      <c r="C17" s="81" t="s">
        <v>56</v>
      </c>
      <c r="D17" s="82" t="s">
        <v>57</v>
      </c>
      <c r="E17" s="83">
        <v>7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6">
        <f t="shared" si="0"/>
        <v>10</v>
      </c>
      <c r="Q17" s="86"/>
      <c r="R17" s="86"/>
      <c r="S17" s="87"/>
    </row>
    <row r="18" spans="1:19" s="88" customFormat="1" ht="18.75" customHeight="1">
      <c r="A18" s="79">
        <v>14</v>
      </c>
      <c r="B18" s="80">
        <v>1921616519</v>
      </c>
      <c r="C18" s="81" t="s">
        <v>68</v>
      </c>
      <c r="D18" s="82" t="s">
        <v>69</v>
      </c>
      <c r="E18" s="83">
        <v>7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6">
        <f t="shared" si="0"/>
        <v>10</v>
      </c>
      <c r="Q18" s="86"/>
      <c r="R18" s="86"/>
      <c r="S18" s="87"/>
    </row>
    <row r="19" spans="1:19" s="88" customFormat="1" ht="18.75" customHeight="1">
      <c r="A19" s="79">
        <v>15</v>
      </c>
      <c r="B19" s="80">
        <v>1921613391</v>
      </c>
      <c r="C19" s="81" t="s">
        <v>38</v>
      </c>
      <c r="D19" s="82" t="s">
        <v>39</v>
      </c>
      <c r="E19" s="83">
        <v>8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6">
        <f t="shared" si="0"/>
        <v>10</v>
      </c>
      <c r="Q19" s="86"/>
      <c r="R19" s="86"/>
      <c r="S19" s="87"/>
    </row>
    <row r="20" spans="1:19" s="88" customFormat="1" ht="18.75" customHeight="1">
      <c r="A20" s="79">
        <v>16</v>
      </c>
      <c r="B20" s="80">
        <v>1921618994</v>
      </c>
      <c r="C20" s="81" t="s">
        <v>28</v>
      </c>
      <c r="D20" s="82" t="s">
        <v>40</v>
      </c>
      <c r="E20" s="83">
        <v>8</v>
      </c>
      <c r="F20" s="84"/>
      <c r="G20" s="84"/>
      <c r="H20" s="84"/>
      <c r="I20" s="85"/>
      <c r="J20" s="85"/>
      <c r="K20" s="84"/>
      <c r="L20" s="84"/>
      <c r="M20" s="84"/>
      <c r="N20" s="84"/>
      <c r="O20" s="84"/>
      <c r="P20" s="86">
        <f t="shared" si="0"/>
        <v>10</v>
      </c>
      <c r="Q20" s="86"/>
      <c r="R20" s="86"/>
      <c r="S20" s="87"/>
    </row>
    <row r="21" spans="1:19" s="88" customFormat="1" ht="18.75" customHeight="1">
      <c r="A21" s="79">
        <v>17</v>
      </c>
      <c r="B21" s="80">
        <v>1921613370</v>
      </c>
      <c r="C21" s="81" t="s">
        <v>47</v>
      </c>
      <c r="D21" s="82" t="s">
        <v>48</v>
      </c>
      <c r="E21" s="83">
        <v>9</v>
      </c>
      <c r="F21" s="84"/>
      <c r="G21" s="84"/>
      <c r="H21" s="84"/>
      <c r="I21" s="84"/>
      <c r="J21" s="84"/>
      <c r="K21" s="85"/>
      <c r="L21" s="84"/>
      <c r="M21" s="84"/>
      <c r="N21" s="84"/>
      <c r="O21" s="84"/>
      <c r="P21" s="86">
        <f t="shared" si="0"/>
        <v>10</v>
      </c>
      <c r="Q21" s="86"/>
      <c r="R21" s="86"/>
      <c r="S21" s="87"/>
    </row>
    <row r="22" spans="1:19" s="88" customFormat="1" ht="18.75" customHeight="1">
      <c r="A22" s="79">
        <v>18</v>
      </c>
      <c r="B22" s="80">
        <v>1921619110</v>
      </c>
      <c r="C22" s="81" t="s">
        <v>70</v>
      </c>
      <c r="D22" s="82" t="s">
        <v>71</v>
      </c>
      <c r="E22" s="83">
        <v>9</v>
      </c>
      <c r="F22" s="84" t="s">
        <v>37</v>
      </c>
      <c r="G22" s="84"/>
      <c r="H22" s="84"/>
      <c r="I22" s="84"/>
      <c r="J22" s="84"/>
      <c r="K22" s="85"/>
      <c r="L22" s="84"/>
      <c r="M22" s="84"/>
      <c r="N22" s="84"/>
      <c r="O22" s="84"/>
      <c r="P22" s="86">
        <f t="shared" si="0"/>
        <v>10</v>
      </c>
      <c r="Q22" s="86"/>
      <c r="R22" s="86"/>
      <c r="S22" s="87"/>
    </row>
    <row r="23" spans="1:19" s="88" customFormat="1" ht="18.75" customHeight="1">
      <c r="A23" s="79">
        <v>19</v>
      </c>
      <c r="B23" s="80">
        <v>1821615644</v>
      </c>
      <c r="C23" s="81" t="s">
        <v>32</v>
      </c>
      <c r="D23" s="82" t="s">
        <v>33</v>
      </c>
      <c r="E23" s="83">
        <v>10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6">
        <f t="shared" si="0"/>
        <v>10</v>
      </c>
      <c r="Q23" s="86"/>
      <c r="R23" s="86"/>
      <c r="S23" s="87"/>
    </row>
    <row r="24" spans="1:19" s="88" customFormat="1" ht="18.75" customHeight="1">
      <c r="A24" s="79">
        <v>20</v>
      </c>
      <c r="B24" s="80">
        <v>1921613345</v>
      </c>
      <c r="C24" s="81" t="s">
        <v>45</v>
      </c>
      <c r="D24" s="82" t="s">
        <v>46</v>
      </c>
      <c r="E24" s="83">
        <v>11</v>
      </c>
      <c r="F24" s="84" t="s">
        <v>35</v>
      </c>
      <c r="G24" s="84"/>
      <c r="H24" s="84"/>
      <c r="I24" s="84"/>
      <c r="J24" s="85"/>
      <c r="K24" s="84"/>
      <c r="L24" s="84"/>
      <c r="M24" s="84"/>
      <c r="N24" s="84"/>
      <c r="O24" s="84"/>
      <c r="P24" s="86">
        <f>(8-O24)*10/8</f>
        <v>10</v>
      </c>
      <c r="Q24" s="86"/>
      <c r="R24" s="86"/>
      <c r="S24" s="87"/>
    </row>
    <row r="25" spans="1:19" s="88" customFormat="1" ht="18.75" customHeight="1">
      <c r="A25" s="79">
        <v>21</v>
      </c>
      <c r="B25" s="80">
        <v>1920613362</v>
      </c>
      <c r="C25" s="81" t="s">
        <v>54</v>
      </c>
      <c r="D25" s="82" t="s">
        <v>55</v>
      </c>
      <c r="E25" s="83">
        <v>12</v>
      </c>
      <c r="F25" s="84" t="s">
        <v>35</v>
      </c>
      <c r="G25" s="84"/>
      <c r="H25" s="84"/>
      <c r="I25" s="84"/>
      <c r="J25" s="84"/>
      <c r="K25" s="84"/>
      <c r="L25" s="84"/>
      <c r="M25" s="84"/>
      <c r="N25" s="84"/>
      <c r="O25" s="84"/>
      <c r="P25" s="86">
        <f>(8-O25)*10/8</f>
        <v>10</v>
      </c>
      <c r="Q25" s="86"/>
      <c r="R25" s="86"/>
      <c r="S25" s="87"/>
    </row>
    <row r="26" spans="1:19" s="88" customFormat="1" ht="18.75" customHeight="1">
      <c r="A26" s="79">
        <v>22</v>
      </c>
      <c r="B26" s="80">
        <v>1921613440</v>
      </c>
      <c r="C26" s="81" t="s">
        <v>43</v>
      </c>
      <c r="D26" s="82" t="s">
        <v>44</v>
      </c>
      <c r="E26" s="83">
        <v>13</v>
      </c>
      <c r="F26" s="84" t="s">
        <v>35</v>
      </c>
      <c r="G26" s="84"/>
      <c r="H26" s="84"/>
      <c r="I26" s="84"/>
      <c r="J26" s="84"/>
      <c r="K26" s="84"/>
      <c r="L26" s="84"/>
      <c r="M26" s="84"/>
      <c r="N26" s="84"/>
      <c r="O26" s="84"/>
      <c r="P26" s="86">
        <f>(8-O26)*10/8</f>
        <v>10</v>
      </c>
      <c r="Q26" s="86"/>
      <c r="R26" s="86"/>
      <c r="S26" s="87"/>
    </row>
    <row r="27" spans="1:19" s="43" customFormat="1" ht="18.75" customHeight="1">
      <c r="A27" s="90"/>
      <c r="B27" s="91"/>
      <c r="C27" s="92"/>
      <c r="D27" s="93"/>
      <c r="E27" s="94"/>
      <c r="F27" s="95"/>
      <c r="G27" s="95"/>
      <c r="H27" s="95"/>
      <c r="I27" s="96"/>
      <c r="J27" s="95"/>
      <c r="K27" s="95"/>
      <c r="L27" s="95"/>
      <c r="M27" s="95"/>
      <c r="N27" s="95"/>
      <c r="O27" s="95"/>
      <c r="P27" s="97"/>
      <c r="Q27" s="97"/>
      <c r="R27" s="97"/>
      <c r="S27" s="98"/>
    </row>
    <row r="29" spans="1:19" s="88" customFormat="1" ht="18.75" customHeight="1">
      <c r="A29" s="79">
        <v>1</v>
      </c>
      <c r="B29" s="80">
        <v>1821614055</v>
      </c>
      <c r="C29" s="81" t="s">
        <v>28</v>
      </c>
      <c r="D29" s="82" t="s">
        <v>21</v>
      </c>
      <c r="E29" s="83"/>
      <c r="F29" s="84" t="s">
        <v>35</v>
      </c>
      <c r="G29" s="84"/>
      <c r="H29" s="84"/>
      <c r="I29" s="85"/>
      <c r="J29" s="85"/>
      <c r="K29" s="84"/>
      <c r="L29" s="84"/>
      <c r="M29" s="84"/>
      <c r="N29" s="84"/>
      <c r="O29" s="84"/>
      <c r="P29" s="86">
        <f>(8-O29)*10/8</f>
        <v>10</v>
      </c>
      <c r="Q29" s="86"/>
      <c r="R29" s="86"/>
      <c r="S29" s="87"/>
    </row>
    <row r="30" spans="1:19" s="88" customFormat="1" ht="18.75" customHeight="1">
      <c r="A30" s="79">
        <v>5</v>
      </c>
      <c r="B30" s="80">
        <v>1921613346</v>
      </c>
      <c r="C30" s="81" t="s">
        <v>41</v>
      </c>
      <c r="D30" s="82" t="s">
        <v>42</v>
      </c>
      <c r="E30" s="83"/>
      <c r="F30" s="84" t="s">
        <v>35</v>
      </c>
      <c r="G30" s="84"/>
      <c r="H30" s="84"/>
      <c r="I30" s="85"/>
      <c r="J30" s="84"/>
      <c r="K30" s="84"/>
      <c r="L30" s="84"/>
      <c r="M30" s="84"/>
      <c r="N30" s="84"/>
      <c r="O30" s="84"/>
      <c r="P30" s="86">
        <f>(8-O30)*10/8</f>
        <v>10</v>
      </c>
      <c r="Q30" s="86"/>
      <c r="R30" s="86"/>
      <c r="S30" s="87"/>
    </row>
  </sheetData>
  <sheetProtection/>
  <autoFilter ref="A4:S4">
    <sortState ref="A5:S30">
      <sortCondition sortBy="value" ref="E5:E30"/>
    </sortState>
  </autoFilter>
  <mergeCells count="5">
    <mergeCell ref="D3:S3"/>
    <mergeCell ref="A1:C1"/>
    <mergeCell ref="D1:S1"/>
    <mergeCell ref="A2:C2"/>
    <mergeCell ref="D2:S2"/>
  </mergeCells>
  <conditionalFormatting sqref="A29:S30 A5:S27">
    <cfRule type="cellIs" priority="4" dxfId="2" operator="equal" stopIfTrue="1">
      <formula>"v"</formula>
    </cfRule>
  </conditionalFormatting>
  <conditionalFormatting sqref="F29:N30 F5:N27">
    <cfRule type="cellIs" priority="3" dxfId="3" operator="equal" stopIfTrue="1">
      <formula>"t"</formula>
    </cfRule>
  </conditionalFormatting>
  <printOptions/>
  <pageMargins left="0.41" right="0.25" top="0.54" bottom="0.67" header="0.5" footer="0.3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="115" zoomScaleNormal="115" zoomScalePageLayoutView="0" workbookViewId="0" topLeftCell="A19">
      <selection activeCell="F26" sqref="F26"/>
    </sheetView>
  </sheetViews>
  <sheetFormatPr defaultColWidth="8.10546875" defaultRowHeight="16.5"/>
  <cols>
    <col min="1" max="1" width="4.99609375" style="0" customWidth="1"/>
    <col min="2" max="2" width="10.99609375" style="46" customWidth="1"/>
    <col min="3" max="3" width="15.4453125" style="51" customWidth="1"/>
    <col min="4" max="4" width="8.4453125" style="52" customWidth="1"/>
    <col min="5" max="5" width="8.4453125" style="105" customWidth="1"/>
    <col min="6" max="6" width="6.3359375" style="0" customWidth="1"/>
    <col min="7" max="7" width="6.5546875" style="0" customWidth="1"/>
    <col min="8" max="8" width="6.4453125" style="0" customWidth="1"/>
    <col min="9" max="9" width="8.5546875" style="0" customWidth="1"/>
    <col min="10" max="10" width="10.4453125" style="46" customWidth="1"/>
    <col min="11" max="11" width="7.5546875" style="46" customWidth="1"/>
  </cols>
  <sheetData>
    <row r="1" spans="1:11" s="3" customFormat="1" ht="20.25">
      <c r="A1" s="117" t="s">
        <v>16</v>
      </c>
      <c r="B1" s="117"/>
      <c r="C1" s="117"/>
      <c r="D1" s="119" t="s">
        <v>36</v>
      </c>
      <c r="E1" s="119"/>
      <c r="F1" s="119"/>
      <c r="G1" s="119"/>
      <c r="H1" s="119"/>
      <c r="I1" s="119"/>
      <c r="J1" s="119"/>
      <c r="K1" s="119"/>
    </row>
    <row r="2" spans="1:11" s="3" customFormat="1" ht="16.5">
      <c r="A2" s="118" t="s">
        <v>2</v>
      </c>
      <c r="B2" s="118"/>
      <c r="C2" s="118"/>
      <c r="D2" s="120" t="s">
        <v>9</v>
      </c>
      <c r="E2" s="120"/>
      <c r="F2" s="120"/>
      <c r="G2" s="120"/>
      <c r="H2" s="120"/>
      <c r="I2" s="120"/>
      <c r="J2" s="120"/>
      <c r="K2" s="120"/>
    </row>
    <row r="3" spans="1:9" s="3" customFormat="1" ht="10.5" customHeight="1">
      <c r="A3" s="4"/>
      <c r="B3" s="4"/>
      <c r="C3" s="4"/>
      <c r="D3" s="114"/>
      <c r="E3" s="114"/>
      <c r="F3" s="114"/>
      <c r="G3" s="114"/>
      <c r="H3" s="114"/>
      <c r="I3" s="114"/>
    </row>
    <row r="4" spans="1:11" s="56" customFormat="1" ht="33" customHeight="1">
      <c r="A4" s="53" t="s">
        <v>0</v>
      </c>
      <c r="B4" s="53" t="s">
        <v>1</v>
      </c>
      <c r="C4" s="115" t="s">
        <v>3</v>
      </c>
      <c r="D4" s="116"/>
      <c r="E4" s="54" t="s">
        <v>76</v>
      </c>
      <c r="F4" s="55" t="s">
        <v>7</v>
      </c>
      <c r="G4" s="53" t="s">
        <v>11</v>
      </c>
      <c r="H4" s="53" t="s">
        <v>12</v>
      </c>
      <c r="I4" s="53" t="s">
        <v>13</v>
      </c>
      <c r="J4" s="53" t="s">
        <v>20</v>
      </c>
      <c r="K4" s="53" t="s">
        <v>15</v>
      </c>
    </row>
    <row r="5" spans="1:11" s="7" customFormat="1" ht="18.75" customHeight="1">
      <c r="A5" s="57">
        <v>1</v>
      </c>
      <c r="B5" s="58">
        <f>VLOOKUP(A5,'THEO DOI'!$A$5:$E$27,2,0)</f>
        <v>1921613381</v>
      </c>
      <c r="C5" s="59" t="str">
        <f>VLOOKUP(A5,'THEO DOI'!$A$5:$E$27,3,0)</f>
        <v>Ngô Lê Văn</v>
      </c>
      <c r="D5" s="60" t="str">
        <f>VLOOKUP(A5,'THEO DOI'!$A$5:$E$27,4,0)</f>
        <v>Thanh</v>
      </c>
      <c r="E5" s="104">
        <f>VLOOKUP(A5,'THEO DOI'!$A$5:$E$27,5,0)</f>
        <v>1</v>
      </c>
      <c r="F5" s="62"/>
      <c r="G5" s="63">
        <v>3</v>
      </c>
      <c r="H5" s="63">
        <v>8</v>
      </c>
      <c r="I5" s="63">
        <v>6</v>
      </c>
      <c r="J5" s="61" t="str">
        <f aca="true" t="shared" si="0" ref="J5:J23">IF(H5&gt;=2*G5,"BẢN DẦM","BẢN KÊ")</f>
        <v>BẢN DẦM</v>
      </c>
      <c r="K5" s="61"/>
    </row>
    <row r="6" spans="1:11" s="7" customFormat="1" ht="18.75" customHeight="1">
      <c r="A6" s="57">
        <v>2</v>
      </c>
      <c r="B6" s="58">
        <f>VLOOKUP(A6,'THEO DOI'!$A$5:$E$27,2,0)</f>
        <v>1921618909</v>
      </c>
      <c r="C6" s="59" t="str">
        <f>VLOOKUP(A6,'THEO DOI'!$A$5:$E$27,3,0)</f>
        <v>Nguyễn Văn</v>
      </c>
      <c r="D6" s="60" t="str">
        <f>VLOOKUP(A6,'THEO DOI'!$A$5:$E$27,4,0)</f>
        <v>Triều</v>
      </c>
      <c r="E6" s="104">
        <f>VLOOKUP(A6,'THEO DOI'!$A$5:$E$27,5,0)</f>
        <v>1</v>
      </c>
      <c r="F6" s="62"/>
      <c r="G6" s="63"/>
      <c r="H6" s="63"/>
      <c r="I6" s="63"/>
      <c r="J6" s="61" t="str">
        <f t="shared" si="0"/>
        <v>BẢN DẦM</v>
      </c>
      <c r="K6" s="61"/>
    </row>
    <row r="7" spans="1:11" s="7" customFormat="1" ht="18.75" customHeight="1">
      <c r="A7" s="57">
        <v>3</v>
      </c>
      <c r="B7" s="58">
        <f>VLOOKUP(A7,'THEO DOI'!$A$5:$E$27,2,0)</f>
        <v>1921616521</v>
      </c>
      <c r="C7" s="59" t="str">
        <f>VLOOKUP(A7,'THEO DOI'!$A$5:$E$27,3,0)</f>
        <v>Tô Văn</v>
      </c>
      <c r="D7" s="60" t="str">
        <f>VLOOKUP(A7,'THEO DOI'!$A$5:$E$27,4,0)</f>
        <v>Khải</v>
      </c>
      <c r="E7" s="104">
        <f>VLOOKUP(A7,'THEO DOI'!$A$5:$E$27,5,0)</f>
        <v>2</v>
      </c>
      <c r="F7" s="62"/>
      <c r="G7" s="63">
        <v>2.9</v>
      </c>
      <c r="H7" s="63">
        <v>7.5</v>
      </c>
      <c r="I7" s="63">
        <v>7</v>
      </c>
      <c r="J7" s="61" t="str">
        <f t="shared" si="0"/>
        <v>BẢN DẦM</v>
      </c>
      <c r="K7" s="61"/>
    </row>
    <row r="8" spans="1:11" s="7" customFormat="1" ht="18.75" customHeight="1">
      <c r="A8" s="57">
        <v>4</v>
      </c>
      <c r="B8" s="58">
        <f>VLOOKUP(A8,'THEO DOI'!$A$5:$E$27,2,0)</f>
        <v>1921618152</v>
      </c>
      <c r="C8" s="59" t="str">
        <f>VLOOKUP(A8,'THEO DOI'!$A$5:$E$27,3,0)</f>
        <v>Trần Ngọc</v>
      </c>
      <c r="D8" s="60" t="str">
        <f>VLOOKUP(A8,'THEO DOI'!$A$5:$E$27,4,0)</f>
        <v>Phương</v>
      </c>
      <c r="E8" s="104">
        <f>VLOOKUP(A8,'THEO DOI'!$A$5:$E$27,5,0)</f>
        <v>2</v>
      </c>
      <c r="F8" s="62"/>
      <c r="G8" s="63"/>
      <c r="H8" s="63"/>
      <c r="I8" s="63"/>
      <c r="J8" s="61" t="str">
        <f t="shared" si="0"/>
        <v>BẢN DẦM</v>
      </c>
      <c r="K8" s="61"/>
    </row>
    <row r="9" spans="1:11" s="7" customFormat="1" ht="18.75" customHeight="1">
      <c r="A9" s="57">
        <v>5</v>
      </c>
      <c r="B9" s="58">
        <f>VLOOKUP(A9,'THEO DOI'!$A$5:$E$27,2,0)</f>
        <v>1921613344</v>
      </c>
      <c r="C9" s="59" t="str">
        <f>VLOOKUP(A9,'THEO DOI'!$A$5:$E$27,3,0)</f>
        <v>Nguyễn Trần Đức</v>
      </c>
      <c r="D9" s="60" t="str">
        <f>VLOOKUP(A9,'THEO DOI'!$A$5:$E$27,4,0)</f>
        <v>Hậu</v>
      </c>
      <c r="E9" s="104">
        <f>VLOOKUP(A9,'THEO DOI'!$A$5:$E$27,5,0)</f>
        <v>3</v>
      </c>
      <c r="F9" s="62"/>
      <c r="G9" s="63">
        <v>2.8</v>
      </c>
      <c r="H9" s="63">
        <v>7</v>
      </c>
      <c r="I9" s="63">
        <v>8</v>
      </c>
      <c r="J9" s="61" t="str">
        <f t="shared" si="0"/>
        <v>BẢN DẦM</v>
      </c>
      <c r="K9" s="61"/>
    </row>
    <row r="10" spans="1:11" s="7" customFormat="1" ht="18.75" customHeight="1">
      <c r="A10" s="57">
        <v>6</v>
      </c>
      <c r="B10" s="58">
        <f>VLOOKUP(A10,'THEO DOI'!$A$5:$E$27,2,0)</f>
        <v>1921617846</v>
      </c>
      <c r="C10" s="59" t="str">
        <f>VLOOKUP(A10,'THEO DOI'!$A$5:$E$27,3,0)</f>
        <v>Nguyễn Hữu Anh</v>
      </c>
      <c r="D10" s="60" t="str">
        <f>VLOOKUP(A10,'THEO DOI'!$A$5:$E$27,4,0)</f>
        <v>Thắng</v>
      </c>
      <c r="E10" s="104">
        <f>VLOOKUP(A10,'THEO DOI'!$A$5:$E$27,5,0)</f>
        <v>3</v>
      </c>
      <c r="F10" s="62"/>
      <c r="G10" s="63"/>
      <c r="H10" s="63"/>
      <c r="I10" s="63"/>
      <c r="J10" s="61" t="str">
        <f t="shared" si="0"/>
        <v>BẢN DẦM</v>
      </c>
      <c r="K10" s="61"/>
    </row>
    <row r="11" spans="1:11" s="7" customFormat="1" ht="18.75" customHeight="1">
      <c r="A11" s="57">
        <v>7</v>
      </c>
      <c r="B11" s="58">
        <f>VLOOKUP(A11,'THEO DOI'!$A$5:$E$27,2,0)</f>
        <v>1921613417</v>
      </c>
      <c r="C11" s="59" t="str">
        <f>VLOOKUP(A11,'THEO DOI'!$A$5:$E$27,3,0)</f>
        <v>Trần Ngọc</v>
      </c>
      <c r="D11" s="60" t="str">
        <f>VLOOKUP(A11,'THEO DOI'!$A$5:$E$27,4,0)</f>
        <v>Nguyên</v>
      </c>
      <c r="E11" s="104">
        <f>VLOOKUP(A11,'THEO DOI'!$A$5:$E$27,5,0)</f>
        <v>4</v>
      </c>
      <c r="F11" s="62"/>
      <c r="G11" s="63">
        <v>2.7</v>
      </c>
      <c r="H11" s="63">
        <v>6.5</v>
      </c>
      <c r="I11" s="63">
        <v>9</v>
      </c>
      <c r="J11" s="61" t="str">
        <f t="shared" si="0"/>
        <v>BẢN DẦM</v>
      </c>
      <c r="K11" s="61"/>
    </row>
    <row r="12" spans="1:11" s="7" customFormat="1" ht="18.75" customHeight="1">
      <c r="A12" s="57">
        <v>8</v>
      </c>
      <c r="B12" s="58">
        <f>VLOOKUP(A12,'THEO DOI'!$A$5:$E$27,2,0)</f>
        <v>1921618041</v>
      </c>
      <c r="C12" s="59" t="str">
        <f>VLOOKUP(A12,'THEO DOI'!$A$5:$E$27,3,0)</f>
        <v>Lê Gia</v>
      </c>
      <c r="D12" s="60" t="str">
        <f>VLOOKUP(A12,'THEO DOI'!$A$5:$E$27,4,0)</f>
        <v>Thịnh</v>
      </c>
      <c r="E12" s="104">
        <f>VLOOKUP(A12,'THEO DOI'!$A$5:$E$27,5,0)</f>
        <v>4</v>
      </c>
      <c r="F12" s="62"/>
      <c r="G12" s="63"/>
      <c r="H12" s="63"/>
      <c r="I12" s="63"/>
      <c r="J12" s="61" t="str">
        <f t="shared" si="0"/>
        <v>BẢN DẦM</v>
      </c>
      <c r="K12" s="61"/>
    </row>
    <row r="13" spans="1:11" s="7" customFormat="1" ht="18.75" customHeight="1">
      <c r="A13" s="57">
        <v>9</v>
      </c>
      <c r="B13" s="58">
        <f>VLOOKUP(A13,'THEO DOI'!$A$5:$E$27,2,0)</f>
        <v>1921613411</v>
      </c>
      <c r="C13" s="59" t="str">
        <f>VLOOKUP(A13,'THEO DOI'!$A$5:$E$27,3,0)</f>
        <v>Võ Hùng</v>
      </c>
      <c r="D13" s="60" t="str">
        <f>VLOOKUP(A13,'THEO DOI'!$A$5:$E$27,4,0)</f>
        <v>Vũ</v>
      </c>
      <c r="E13" s="104">
        <f>VLOOKUP(A13,'THEO DOI'!$A$5:$E$27,5,0)</f>
        <v>5</v>
      </c>
      <c r="F13" s="62"/>
      <c r="G13" s="63">
        <v>2.6</v>
      </c>
      <c r="H13" s="63">
        <v>6.8</v>
      </c>
      <c r="I13" s="63">
        <v>8.5</v>
      </c>
      <c r="J13" s="61" t="str">
        <f t="shared" si="0"/>
        <v>BẢN DẦM</v>
      </c>
      <c r="K13" s="61"/>
    </row>
    <row r="14" spans="1:11" s="7" customFormat="1" ht="18.75" customHeight="1">
      <c r="A14" s="57">
        <v>10</v>
      </c>
      <c r="B14" s="58">
        <f>VLOOKUP(A14,'THEO DOI'!$A$5:$E$27,2,0)</f>
        <v>1921618964</v>
      </c>
      <c r="C14" s="59" t="str">
        <f>VLOOKUP(A14,'THEO DOI'!$A$5:$E$27,3,0)</f>
        <v>Nguyễn Văn</v>
      </c>
      <c r="D14" s="60" t="str">
        <f>VLOOKUP(A14,'THEO DOI'!$A$5:$E$27,4,0)</f>
        <v>Ý</v>
      </c>
      <c r="E14" s="104">
        <f>VLOOKUP(A14,'THEO DOI'!$A$5:$E$27,5,0)</f>
        <v>5</v>
      </c>
      <c r="F14" s="62"/>
      <c r="G14" s="63"/>
      <c r="H14" s="63"/>
      <c r="I14" s="63"/>
      <c r="J14" s="61" t="str">
        <f t="shared" si="0"/>
        <v>BẢN DẦM</v>
      </c>
      <c r="K14" s="61"/>
    </row>
    <row r="15" spans="1:11" s="7" customFormat="1" ht="18.75" customHeight="1">
      <c r="A15" s="57">
        <v>11</v>
      </c>
      <c r="B15" s="58">
        <f>VLOOKUP(A15,'THEO DOI'!$A$5:$E$27,2,0)</f>
        <v>1920613371</v>
      </c>
      <c r="C15" s="59" t="str">
        <f>VLOOKUP(A15,'THEO DOI'!$A$5:$E$27,3,0)</f>
        <v>Nguyễn Thành</v>
      </c>
      <c r="D15" s="60" t="str">
        <f>VLOOKUP(A15,'THEO DOI'!$A$5:$E$27,4,0)</f>
        <v>Đạt</v>
      </c>
      <c r="E15" s="104">
        <f>VLOOKUP(A15,'THEO DOI'!$A$5:$E$27,5,0)</f>
        <v>6</v>
      </c>
      <c r="F15" s="62"/>
      <c r="G15" s="63">
        <v>2.5</v>
      </c>
      <c r="H15" s="63">
        <v>7.2</v>
      </c>
      <c r="I15" s="63">
        <v>7.5</v>
      </c>
      <c r="J15" s="61" t="str">
        <f t="shared" si="0"/>
        <v>BẢN DẦM</v>
      </c>
      <c r="K15" s="61"/>
    </row>
    <row r="16" spans="1:11" s="7" customFormat="1" ht="18.75" customHeight="1">
      <c r="A16" s="57">
        <v>12</v>
      </c>
      <c r="B16" s="58">
        <f>VLOOKUP(A16,'THEO DOI'!$A$5:$E$27,2,0)</f>
        <v>1921623490</v>
      </c>
      <c r="C16" s="59" t="str">
        <f>VLOOKUP(A16,'THEO DOI'!$A$5:$E$27,3,0)</f>
        <v>Diệp Vũ</v>
      </c>
      <c r="D16" s="60" t="str">
        <f>VLOOKUP(A16,'THEO DOI'!$A$5:$E$27,4,0)</f>
        <v>Huy</v>
      </c>
      <c r="E16" s="104">
        <f>VLOOKUP(A16,'THEO DOI'!$A$5:$E$27,5,0)</f>
        <v>6</v>
      </c>
      <c r="F16" s="62"/>
      <c r="G16" s="63"/>
      <c r="H16" s="63"/>
      <c r="I16" s="63"/>
      <c r="J16" s="61" t="str">
        <f t="shared" si="0"/>
        <v>BẢN DẦM</v>
      </c>
      <c r="K16" s="61"/>
    </row>
    <row r="17" spans="1:11" s="7" customFormat="1" ht="18.75" customHeight="1">
      <c r="A17" s="57">
        <v>13</v>
      </c>
      <c r="B17" s="58">
        <f>VLOOKUP(A17,'THEO DOI'!$A$5:$E$27,2,0)</f>
        <v>1921613335</v>
      </c>
      <c r="C17" s="59" t="str">
        <f>VLOOKUP(A17,'THEO DOI'!$A$5:$E$27,3,0)</f>
        <v>Đỗ Hoàng</v>
      </c>
      <c r="D17" s="60" t="str">
        <f>VLOOKUP(A17,'THEO DOI'!$A$5:$E$27,4,0)</f>
        <v>Minh</v>
      </c>
      <c r="E17" s="104">
        <f>VLOOKUP(A17,'THEO DOI'!$A$5:$E$27,5,0)</f>
        <v>7</v>
      </c>
      <c r="F17" s="62"/>
      <c r="G17" s="63">
        <v>2.6</v>
      </c>
      <c r="H17" s="63">
        <v>8.5</v>
      </c>
      <c r="I17" s="63">
        <v>7.8</v>
      </c>
      <c r="J17" s="61" t="str">
        <f t="shared" si="0"/>
        <v>BẢN DẦM</v>
      </c>
      <c r="K17" s="61"/>
    </row>
    <row r="18" spans="1:11" s="7" customFormat="1" ht="18.75" customHeight="1">
      <c r="A18" s="57">
        <v>14</v>
      </c>
      <c r="B18" s="58">
        <f>VLOOKUP(A18,'THEO DOI'!$A$5:$E$27,2,0)</f>
        <v>1921616519</v>
      </c>
      <c r="C18" s="59" t="str">
        <f>VLOOKUP(A18,'THEO DOI'!$A$5:$E$27,3,0)</f>
        <v>Trần Quang</v>
      </c>
      <c r="D18" s="60" t="str">
        <f>VLOOKUP(A18,'THEO DOI'!$A$5:$E$27,4,0)</f>
        <v>Tú</v>
      </c>
      <c r="E18" s="104">
        <f>VLOOKUP(A18,'THEO DOI'!$A$5:$E$27,5,0)</f>
        <v>7</v>
      </c>
      <c r="F18" s="62"/>
      <c r="G18" s="63"/>
      <c r="H18" s="63"/>
      <c r="I18" s="63"/>
      <c r="J18" s="61" t="str">
        <f t="shared" si="0"/>
        <v>BẢN DẦM</v>
      </c>
      <c r="K18" s="61"/>
    </row>
    <row r="19" spans="1:11" s="7" customFormat="1" ht="18.75" customHeight="1">
      <c r="A19" s="57">
        <v>15</v>
      </c>
      <c r="B19" s="58">
        <f>VLOOKUP(A19,'THEO DOI'!$A$5:$E$27,2,0)</f>
        <v>1921613391</v>
      </c>
      <c r="C19" s="59" t="str">
        <f>VLOOKUP(A19,'THEO DOI'!$A$5:$E$27,3,0)</f>
        <v>Trần Đình Trung</v>
      </c>
      <c r="D19" s="60" t="str">
        <f>VLOOKUP(A19,'THEO DOI'!$A$5:$E$27,4,0)</f>
        <v>Anh</v>
      </c>
      <c r="E19" s="104">
        <f>VLOOKUP(A19,'THEO DOI'!$A$5:$E$27,5,0)</f>
        <v>8</v>
      </c>
      <c r="F19" s="62"/>
      <c r="G19" s="63">
        <v>2.7</v>
      </c>
      <c r="H19" s="63">
        <v>7.8</v>
      </c>
      <c r="I19" s="63">
        <v>8</v>
      </c>
      <c r="J19" s="61" t="str">
        <f t="shared" si="0"/>
        <v>BẢN DẦM</v>
      </c>
      <c r="K19" s="61"/>
    </row>
    <row r="20" spans="1:11" s="7" customFormat="1" ht="18.75" customHeight="1">
      <c r="A20" s="57">
        <v>16</v>
      </c>
      <c r="B20" s="58">
        <f>VLOOKUP(A20,'THEO DOI'!$A$5:$E$27,2,0)</f>
        <v>1921618994</v>
      </c>
      <c r="C20" s="59" t="str">
        <f>VLOOKUP(A20,'THEO DOI'!$A$5:$E$27,3,0)</f>
        <v>Nguyễn Văn</v>
      </c>
      <c r="D20" s="60" t="str">
        <f>VLOOKUP(A20,'THEO DOI'!$A$5:$E$27,4,0)</f>
        <v>Chung</v>
      </c>
      <c r="E20" s="104">
        <f>VLOOKUP(A20,'THEO DOI'!$A$5:$E$27,5,0)</f>
        <v>8</v>
      </c>
      <c r="F20" s="62"/>
      <c r="G20" s="63"/>
      <c r="H20" s="63"/>
      <c r="I20" s="63"/>
      <c r="J20" s="61" t="str">
        <f t="shared" si="0"/>
        <v>BẢN DẦM</v>
      </c>
      <c r="K20" s="61"/>
    </row>
    <row r="21" spans="1:11" s="7" customFormat="1" ht="18.75" customHeight="1">
      <c r="A21" s="57">
        <v>17</v>
      </c>
      <c r="B21" s="58">
        <f>VLOOKUP(A21,'THEO DOI'!$A$5:$E$27,2,0)</f>
        <v>1921613370</v>
      </c>
      <c r="C21" s="59" t="str">
        <f>VLOOKUP(A21,'THEO DOI'!$A$5:$E$27,3,0)</f>
        <v>Trịnh Ngọc</v>
      </c>
      <c r="D21" s="60" t="str">
        <f>VLOOKUP(A21,'THEO DOI'!$A$5:$E$27,4,0)</f>
        <v>Hải</v>
      </c>
      <c r="E21" s="104">
        <f>VLOOKUP(A21,'THEO DOI'!$A$5:$E$27,5,0)</f>
        <v>9</v>
      </c>
      <c r="F21" s="62"/>
      <c r="G21" s="63">
        <v>2.8</v>
      </c>
      <c r="H21" s="63">
        <v>8.2</v>
      </c>
      <c r="I21" s="63">
        <v>7.3</v>
      </c>
      <c r="J21" s="61" t="str">
        <f t="shared" si="0"/>
        <v>BẢN DẦM</v>
      </c>
      <c r="K21" s="61"/>
    </row>
    <row r="22" spans="1:11" s="7" customFormat="1" ht="18.75" customHeight="1">
      <c r="A22" s="57">
        <v>18</v>
      </c>
      <c r="B22" s="58">
        <f>VLOOKUP(A22,'THEO DOI'!$A$5:$E$27,2,0)</f>
        <v>1921619110</v>
      </c>
      <c r="C22" s="59" t="str">
        <f>VLOOKUP(A22,'THEO DOI'!$A$5:$E$27,3,0)</f>
        <v>Trần Minh</v>
      </c>
      <c r="D22" s="60" t="str">
        <f>VLOOKUP(A22,'THEO DOI'!$A$5:$E$27,4,0)</f>
        <v>Tuệ</v>
      </c>
      <c r="E22" s="104">
        <f>VLOOKUP(A22,'THEO DOI'!$A$5:$E$27,5,0)</f>
        <v>9</v>
      </c>
      <c r="F22" s="62"/>
      <c r="G22" s="63"/>
      <c r="H22" s="63"/>
      <c r="I22" s="63"/>
      <c r="J22" s="61" t="str">
        <f t="shared" si="0"/>
        <v>BẢN DẦM</v>
      </c>
      <c r="K22" s="61"/>
    </row>
    <row r="23" spans="1:11" s="7" customFormat="1" ht="18.75" customHeight="1">
      <c r="A23" s="57">
        <v>19</v>
      </c>
      <c r="B23" s="58">
        <f>VLOOKUP(A23,'THEO DOI'!$A$5:$E$27,2,0)</f>
        <v>1821615644</v>
      </c>
      <c r="C23" s="59" t="str">
        <f>VLOOKUP(A23,'THEO DOI'!$A$5:$E$27,3,0)</f>
        <v>Nguyễn Chơn</v>
      </c>
      <c r="D23" s="60" t="str">
        <f>VLOOKUP(A23,'THEO DOI'!$A$5:$E$27,4,0)</f>
        <v>Trọng</v>
      </c>
      <c r="E23" s="104">
        <f>VLOOKUP(A23,'THEO DOI'!$A$5:$E$27,5,0)</f>
        <v>10</v>
      </c>
      <c r="F23" s="62" t="s">
        <v>81</v>
      </c>
      <c r="G23" s="63">
        <v>2.9</v>
      </c>
      <c r="H23" s="63">
        <v>7.6</v>
      </c>
      <c r="I23" s="63">
        <v>8.2</v>
      </c>
      <c r="J23" s="61" t="str">
        <f t="shared" si="0"/>
        <v>BẢN DẦM</v>
      </c>
      <c r="K23" s="61"/>
    </row>
    <row r="24" spans="1:11" s="7" customFormat="1" ht="18.75" customHeight="1">
      <c r="A24" s="57">
        <v>20</v>
      </c>
      <c r="B24" s="58">
        <f>VLOOKUP(A24,'THEO DOI'!$A$5:$E$27,2,0)</f>
        <v>1921613345</v>
      </c>
      <c r="C24" s="59" t="str">
        <f>VLOOKUP(A24,'THEO DOI'!$A$5:$E$27,3,0)</f>
        <v>Lê Tự</v>
      </c>
      <c r="D24" s="60" t="str">
        <f>VLOOKUP(A24,'THEO DOI'!$A$5:$E$27,4,0)</f>
        <v>Dũng</v>
      </c>
      <c r="E24" s="104">
        <f>VLOOKUP(A24,'THEO DOI'!$A$5:$E$27,5,0)</f>
        <v>11</v>
      </c>
      <c r="F24" s="62" t="s">
        <v>82</v>
      </c>
      <c r="G24" s="63">
        <v>3</v>
      </c>
      <c r="H24" s="63">
        <v>8.5</v>
      </c>
      <c r="I24" s="63">
        <v>8</v>
      </c>
      <c r="J24" s="61" t="str">
        <f>IF(H24&gt;=2*G24,"BẢN DẦM","BẢN KÊ")</f>
        <v>BẢN DẦM</v>
      </c>
      <c r="K24" s="61"/>
    </row>
    <row r="25" spans="1:11" s="7" customFormat="1" ht="18.75" customHeight="1">
      <c r="A25" s="57">
        <v>21</v>
      </c>
      <c r="B25" s="58">
        <f>VLOOKUP(A25,'THEO DOI'!$A$5:$E$27,2,0)</f>
        <v>1920613362</v>
      </c>
      <c r="C25" s="59" t="str">
        <f>VLOOKUP(A25,'THEO DOI'!$A$5:$E$27,3,0)</f>
        <v>Dư Trí</v>
      </c>
      <c r="D25" s="60" t="str">
        <f>VLOOKUP(A25,'THEO DOI'!$A$5:$E$27,4,0)</f>
        <v>Khang</v>
      </c>
      <c r="E25" s="104">
        <f>VLOOKUP(A25,'THEO DOI'!$A$5:$E$27,5,0)</f>
        <v>12</v>
      </c>
      <c r="F25" s="62" t="s">
        <v>82</v>
      </c>
      <c r="G25" s="63">
        <v>2.8</v>
      </c>
      <c r="H25" s="63">
        <v>8</v>
      </c>
      <c r="I25" s="63">
        <v>7.8</v>
      </c>
      <c r="J25" s="61" t="str">
        <f>IF(H25&gt;=2*G25,"BẢN DẦM","BẢN KÊ")</f>
        <v>BẢN DẦM</v>
      </c>
      <c r="K25" s="61"/>
    </row>
    <row r="26" spans="1:11" s="7" customFormat="1" ht="18.75" customHeight="1">
      <c r="A26" s="57">
        <v>22</v>
      </c>
      <c r="B26" s="58">
        <f>VLOOKUP(A26,'THEO DOI'!$A$5:$E$27,2,0)</f>
        <v>1921613440</v>
      </c>
      <c r="C26" s="59" t="str">
        <f>VLOOKUP(A26,'THEO DOI'!$A$5:$E$27,3,0)</f>
        <v>Lương Sỹ</v>
      </c>
      <c r="D26" s="60" t="str">
        <f>VLOOKUP(A26,'THEO DOI'!$A$5:$E$27,4,0)</f>
        <v>Đông</v>
      </c>
      <c r="E26" s="104">
        <f>VLOOKUP(A26,'THEO DOI'!$A$5:$E$27,5,0)</f>
        <v>13</v>
      </c>
      <c r="F26" s="62" t="s">
        <v>82</v>
      </c>
      <c r="G26" s="63">
        <v>2.7</v>
      </c>
      <c r="H26" s="63">
        <v>7.8</v>
      </c>
      <c r="I26" s="63">
        <v>8.2</v>
      </c>
      <c r="J26" s="61" t="str">
        <f>IF(H26&gt;=2*G26,"BẢN DẦM","BẢN KÊ")</f>
        <v>BẢN DẦM</v>
      </c>
      <c r="K26" s="61"/>
    </row>
    <row r="27" spans="1:11" s="7" customFormat="1" ht="18.75" customHeight="1">
      <c r="A27" s="57">
        <v>23</v>
      </c>
      <c r="B27" s="58" t="e">
        <f>VLOOKUP(A27,'THEO DOI'!$A$5:$E$27,2,0)</f>
        <v>#N/A</v>
      </c>
      <c r="C27" s="59" t="e">
        <f>VLOOKUP(A27,'THEO DOI'!$A$5:$E$27,3,0)</f>
        <v>#N/A</v>
      </c>
      <c r="D27" s="60" t="e">
        <f>VLOOKUP(A27,'THEO DOI'!$A$5:$E$27,4,0)</f>
        <v>#N/A</v>
      </c>
      <c r="E27" s="104" t="e">
        <f>VLOOKUP(A27,'THEO DOI'!$A$5:$E$27,5,0)</f>
        <v>#N/A</v>
      </c>
      <c r="F27" s="62"/>
      <c r="G27" s="63"/>
      <c r="H27" s="63"/>
      <c r="I27" s="63"/>
      <c r="J27" s="61"/>
      <c r="K27" s="61"/>
    </row>
    <row r="28" spans="1:11" ht="16.5">
      <c r="A28" s="41"/>
      <c r="B28" s="42"/>
      <c r="C28" s="43"/>
      <c r="D28" s="44"/>
      <c r="E28" s="90"/>
      <c r="I28" s="45" t="s">
        <v>75</v>
      </c>
      <c r="J28" s="42"/>
      <c r="K28" s="42"/>
    </row>
    <row r="29" spans="1:11" ht="16.5">
      <c r="A29" s="41"/>
      <c r="B29" s="42"/>
      <c r="C29" s="43"/>
      <c r="D29" s="44"/>
      <c r="E29" s="90"/>
      <c r="I29" s="47" t="s">
        <v>14</v>
      </c>
      <c r="J29" s="42"/>
      <c r="K29" s="42"/>
    </row>
    <row r="30" spans="1:11" ht="19.5">
      <c r="A30" s="41"/>
      <c r="B30" s="42"/>
      <c r="C30" s="43"/>
      <c r="D30" s="44"/>
      <c r="E30" s="90"/>
      <c r="I30" s="48"/>
      <c r="J30" s="42"/>
      <c r="K30" s="42"/>
    </row>
    <row r="31" spans="2:9" ht="19.5">
      <c r="B31" s="50"/>
      <c r="I31" s="48"/>
    </row>
    <row r="32" spans="2:9" ht="16.5">
      <c r="B32" s="50"/>
      <c r="I32" s="49" t="s">
        <v>8</v>
      </c>
    </row>
    <row r="33" ht="16.5">
      <c r="B33" s="50"/>
    </row>
    <row r="34" ht="16.5">
      <c r="B34" s="50"/>
    </row>
    <row r="35" ht="16.5">
      <c r="B35" s="50"/>
    </row>
    <row r="36" ht="16.5">
      <c r="B36" s="50"/>
    </row>
    <row r="37" ht="16.5">
      <c r="B37" s="50"/>
    </row>
    <row r="38" ht="16.5">
      <c r="B38" s="50"/>
    </row>
    <row r="39" ht="16.5">
      <c r="B39" s="50"/>
    </row>
    <row r="40" ht="16.5">
      <c r="B40" s="50"/>
    </row>
    <row r="41" ht="16.5">
      <c r="B41" s="50"/>
    </row>
    <row r="42" ht="16.5">
      <c r="B42" s="50"/>
    </row>
    <row r="43" ht="16.5">
      <c r="B43" s="50"/>
    </row>
    <row r="44" ht="16.5">
      <c r="B44" s="50"/>
    </row>
    <row r="45" ht="16.5">
      <c r="B45" s="50"/>
    </row>
    <row r="46" ht="16.5">
      <c r="B46" s="50"/>
    </row>
    <row r="47" ht="16.5">
      <c r="B47" s="50"/>
    </row>
    <row r="48" ht="16.5">
      <c r="B48" s="50"/>
    </row>
    <row r="49" ht="16.5">
      <c r="B49" s="50"/>
    </row>
    <row r="50" ht="16.5">
      <c r="B50" s="50"/>
    </row>
    <row r="51" ht="16.5">
      <c r="B51" s="50"/>
    </row>
    <row r="52" ht="16.5">
      <c r="B52" s="50"/>
    </row>
    <row r="53" ht="16.5">
      <c r="B53" s="50"/>
    </row>
    <row r="54" ht="16.5">
      <c r="B54" s="50"/>
    </row>
    <row r="55" ht="16.5">
      <c r="B55" s="50"/>
    </row>
    <row r="56" ht="16.5">
      <c r="B56" s="50"/>
    </row>
    <row r="57" ht="16.5">
      <c r="B57" s="50"/>
    </row>
    <row r="58" ht="16.5">
      <c r="B58" s="50"/>
    </row>
    <row r="59" ht="16.5">
      <c r="B59" s="50"/>
    </row>
    <row r="60" ht="16.5">
      <c r="B60" s="50"/>
    </row>
    <row r="61" ht="16.5">
      <c r="B61" s="50"/>
    </row>
    <row r="62" ht="16.5">
      <c r="B62" s="50"/>
    </row>
    <row r="63" ht="16.5">
      <c r="B63" s="50"/>
    </row>
    <row r="64" ht="16.5">
      <c r="B64" s="50"/>
    </row>
    <row r="65" ht="16.5">
      <c r="B65" s="50"/>
    </row>
    <row r="66" ht="16.5">
      <c r="B66" s="50"/>
    </row>
    <row r="67" ht="16.5">
      <c r="B67" s="50"/>
    </row>
    <row r="68" ht="16.5">
      <c r="B68" s="50"/>
    </row>
    <row r="69" ht="16.5">
      <c r="B69" s="50"/>
    </row>
    <row r="70" ht="16.5">
      <c r="B70" s="50"/>
    </row>
    <row r="71" ht="16.5">
      <c r="B71" s="50"/>
    </row>
    <row r="72" ht="16.5">
      <c r="B72" s="50"/>
    </row>
    <row r="73" ht="16.5">
      <c r="B73" s="50"/>
    </row>
    <row r="74" ht="16.5">
      <c r="B74" s="50"/>
    </row>
    <row r="75" ht="16.5">
      <c r="B75" s="50"/>
    </row>
    <row r="76" ht="16.5">
      <c r="B76" s="50"/>
    </row>
    <row r="77" ht="16.5">
      <c r="B77" s="50"/>
    </row>
    <row r="78" ht="16.5">
      <c r="B78" s="50"/>
    </row>
    <row r="79" ht="16.5">
      <c r="B79" s="50"/>
    </row>
    <row r="80" ht="16.5">
      <c r="B80" s="50"/>
    </row>
    <row r="81" ht="16.5">
      <c r="B81" s="50"/>
    </row>
    <row r="82" ht="16.5">
      <c r="B82" s="50"/>
    </row>
    <row r="83" ht="16.5">
      <c r="B83" s="50"/>
    </row>
    <row r="84" ht="16.5">
      <c r="B84" s="50"/>
    </row>
    <row r="85" ht="16.5">
      <c r="B85" s="50"/>
    </row>
    <row r="86" ht="16.5">
      <c r="B86" s="50"/>
    </row>
    <row r="87" ht="16.5">
      <c r="B87" s="50"/>
    </row>
    <row r="88" ht="16.5">
      <c r="B88" s="50"/>
    </row>
    <row r="89" ht="16.5">
      <c r="B89" s="50"/>
    </row>
    <row r="90" ht="16.5">
      <c r="B90" s="50"/>
    </row>
    <row r="91" ht="16.5">
      <c r="B91" s="50"/>
    </row>
  </sheetData>
  <sheetProtection/>
  <mergeCells count="6">
    <mergeCell ref="D3:I3"/>
    <mergeCell ref="C4:D4"/>
    <mergeCell ref="A1:C1"/>
    <mergeCell ref="A2:C2"/>
    <mergeCell ref="D1:K1"/>
    <mergeCell ref="D2:K2"/>
  </mergeCells>
  <printOptions/>
  <pageMargins left="0.41" right="0.26" top="0.25" bottom="0.37" header="0.24" footer="0.17"/>
  <pageSetup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="115" zoomScaleNormal="115" zoomScalePageLayoutView="0" workbookViewId="0" topLeftCell="A16">
      <selection activeCell="A1" sqref="A1:H1"/>
    </sheetView>
  </sheetViews>
  <sheetFormatPr defaultColWidth="8.88671875" defaultRowHeight="16.5"/>
  <cols>
    <col min="1" max="7" width="8.88671875" style="5" customWidth="1"/>
    <col min="8" max="8" width="10.88671875" style="5" customWidth="1"/>
    <col min="9" max="16384" width="8.88671875" style="5" customWidth="1"/>
  </cols>
  <sheetData>
    <row r="1" spans="1:13" ht="45" customHeight="1">
      <c r="A1" s="121" t="s">
        <v>17</v>
      </c>
      <c r="B1" s="121"/>
      <c r="C1" s="121"/>
      <c r="D1" s="121"/>
      <c r="E1" s="121"/>
      <c r="F1" s="121"/>
      <c r="G1" s="121"/>
      <c r="H1" s="121"/>
      <c r="I1" s="99"/>
      <c r="J1" s="99"/>
      <c r="K1" s="99"/>
      <c r="L1" s="99"/>
      <c r="M1" s="99"/>
    </row>
    <row r="2" spans="1:13" ht="25.5" customHeight="1">
      <c r="A2" s="66"/>
      <c r="B2" s="66"/>
      <c r="C2" s="66"/>
      <c r="D2" s="66"/>
      <c r="E2" s="66"/>
      <c r="F2" s="66"/>
      <c r="G2" s="66"/>
      <c r="H2" s="66"/>
      <c r="I2" s="66"/>
      <c r="J2" s="99"/>
      <c r="K2" s="99"/>
      <c r="L2" s="99"/>
      <c r="M2" s="99"/>
    </row>
    <row r="3" spans="2:10" ht="20.25">
      <c r="B3" s="6"/>
      <c r="C3" s="6"/>
      <c r="D3" s="6"/>
      <c r="G3" s="6"/>
      <c r="J3" s="6"/>
    </row>
    <row r="4" ht="20.25"/>
    <row r="5" ht="20.25"/>
    <row r="6" ht="20.25"/>
    <row r="7" ht="20.25"/>
    <row r="8" ht="20.25"/>
    <row r="9" ht="20.25"/>
    <row r="10" ht="20.25"/>
    <row r="11" ht="20.25"/>
    <row r="12" ht="20.25"/>
    <row r="13" ht="20.25"/>
    <row r="14" spans="2:10" ht="20.25">
      <c r="B14" s="6"/>
      <c r="F14" s="6"/>
      <c r="J14" s="6"/>
    </row>
    <row r="15" ht="20.25"/>
    <row r="16" ht="20.25"/>
    <row r="17" ht="20.25"/>
    <row r="18" ht="20.25"/>
    <row r="19" ht="20.25"/>
    <row r="20" ht="20.25"/>
    <row r="21" ht="20.25"/>
    <row r="22" ht="20.25"/>
    <row r="23" ht="20.25"/>
    <row r="24" ht="20.25"/>
    <row r="28" spans="1:2" s="7" customFormat="1" ht="16.5">
      <c r="A28" s="100" t="s">
        <v>4</v>
      </c>
      <c r="B28" s="101"/>
    </row>
    <row r="29" spans="1:2" s="7" customFormat="1" ht="16.5">
      <c r="A29" s="7" t="s">
        <v>77</v>
      </c>
      <c r="B29" s="101"/>
    </row>
    <row r="30" spans="1:14" s="7" customFormat="1" ht="16.5">
      <c r="A30" s="7" t="s">
        <v>78</v>
      </c>
      <c r="G30" s="65"/>
      <c r="H30" s="65"/>
      <c r="I30" s="65"/>
      <c r="J30" s="65"/>
      <c r="K30" s="65"/>
      <c r="L30" s="65"/>
      <c r="M30" s="65"/>
      <c r="N30" s="64"/>
    </row>
    <row r="31" s="7" customFormat="1" ht="16.5">
      <c r="A31" s="7" t="s">
        <v>79</v>
      </c>
    </row>
    <row r="32" s="7" customFormat="1" ht="16.5">
      <c r="A32" s="7" t="s">
        <v>80</v>
      </c>
    </row>
    <row r="33" s="7" customFormat="1" ht="16.5">
      <c r="A33" s="65" t="s">
        <v>18</v>
      </c>
    </row>
    <row r="34" s="7" customFormat="1" ht="16.5">
      <c r="A34" s="7" t="s">
        <v>19</v>
      </c>
    </row>
    <row r="35" s="7" customFormat="1" ht="16.5">
      <c r="A35" s="7" t="s">
        <v>5</v>
      </c>
    </row>
    <row r="36" s="7" customFormat="1" ht="16.5"/>
    <row r="37" s="7" customFormat="1" ht="16.5"/>
  </sheetData>
  <sheetProtection/>
  <mergeCells count="1">
    <mergeCell ref="A1:H1"/>
  </mergeCells>
  <printOptions/>
  <pageMargins left="1" right="0.5" top="0.5" bottom="0.5" header="0.22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zoomScalePageLayoutView="0" workbookViewId="0" topLeftCell="A28">
      <selection activeCell="H10" sqref="H10"/>
    </sheetView>
  </sheetViews>
  <sheetFormatPr defaultColWidth="8.88671875" defaultRowHeight="16.5"/>
  <cols>
    <col min="1" max="2" width="8.88671875" style="7" customWidth="1"/>
    <col min="3" max="3" width="13.99609375" style="7" customWidth="1"/>
    <col min="4" max="4" width="8.88671875" style="7" customWidth="1"/>
    <col min="5" max="5" width="10.21484375" style="7" customWidth="1"/>
    <col min="6" max="6" width="8.88671875" style="7" customWidth="1"/>
    <col min="7" max="7" width="7.77734375" style="7" customWidth="1"/>
    <col min="8" max="8" width="12.5546875" style="7" customWidth="1"/>
    <col min="9" max="16384" width="8.88671875" style="7" customWidth="1"/>
  </cols>
  <sheetData>
    <row r="1" spans="1:8" ht="16.5">
      <c r="A1" s="122" t="s">
        <v>85</v>
      </c>
      <c r="B1" s="123"/>
      <c r="C1" s="123"/>
      <c r="D1" s="128" t="s">
        <v>84</v>
      </c>
      <c r="E1" s="128"/>
      <c r="F1" s="128"/>
      <c r="G1" s="128"/>
      <c r="H1" s="128"/>
    </row>
    <row r="2" spans="1:8" ht="16.5">
      <c r="A2" s="122" t="s">
        <v>86</v>
      </c>
      <c r="B2" s="123"/>
      <c r="C2" s="123"/>
      <c r="D2" s="128"/>
      <c r="E2" s="128"/>
      <c r="F2" s="128"/>
      <c r="G2" s="128"/>
      <c r="H2" s="128"/>
    </row>
    <row r="3" spans="1:8" ht="16.5">
      <c r="A3" s="124" t="s">
        <v>87</v>
      </c>
      <c r="B3" s="125"/>
      <c r="C3" s="125"/>
      <c r="D3" s="126" t="s">
        <v>83</v>
      </c>
      <c r="E3" s="127"/>
      <c r="F3" s="127"/>
      <c r="G3" s="127"/>
      <c r="H3" s="127"/>
    </row>
    <row r="4" spans="1:8" ht="16.5">
      <c r="A4" s="123" t="s">
        <v>6</v>
      </c>
      <c r="B4" s="123"/>
      <c r="C4" s="123"/>
      <c r="D4" s="127"/>
      <c r="E4" s="127"/>
      <c r="F4" s="127"/>
      <c r="G4" s="127"/>
      <c r="H4" s="127"/>
    </row>
    <row r="5" ht="27" customHeight="1">
      <c r="A5" s="8" t="s">
        <v>88</v>
      </c>
    </row>
    <row r="6" spans="1:5" ht="27" customHeight="1">
      <c r="A6" s="8" t="s">
        <v>89</v>
      </c>
      <c r="E6" s="7" t="s">
        <v>91</v>
      </c>
    </row>
    <row r="7" spans="1:5" ht="27" customHeight="1">
      <c r="A7" s="8" t="s">
        <v>90</v>
      </c>
      <c r="E7" s="8" t="s">
        <v>92</v>
      </c>
    </row>
    <row r="8" spans="1:4" ht="16.5">
      <c r="A8" s="129" t="s">
        <v>93</v>
      </c>
      <c r="B8" s="130"/>
      <c r="C8" s="130"/>
      <c r="D8" s="130"/>
    </row>
    <row r="9" spans="1:8" s="108" customFormat="1" ht="33" customHeight="1">
      <c r="A9" s="106" t="s">
        <v>94</v>
      </c>
      <c r="B9" s="131" t="s">
        <v>107</v>
      </c>
      <c r="C9" s="131"/>
      <c r="D9" s="131" t="s">
        <v>108</v>
      </c>
      <c r="E9" s="131"/>
      <c r="F9" s="131" t="s">
        <v>95</v>
      </c>
      <c r="G9" s="131"/>
      <c r="H9" s="107" t="s">
        <v>109</v>
      </c>
    </row>
    <row r="10" spans="1:8" ht="16.5">
      <c r="A10" s="9"/>
      <c r="B10" s="132"/>
      <c r="C10" s="132"/>
      <c r="D10" s="132"/>
      <c r="E10" s="132"/>
      <c r="F10" s="133"/>
      <c r="G10" s="133"/>
      <c r="H10" s="10"/>
    </row>
    <row r="11" spans="1:8" ht="16.5" customHeight="1">
      <c r="A11" s="124" t="s">
        <v>87</v>
      </c>
      <c r="B11" s="125"/>
      <c r="C11" s="125"/>
      <c r="F11" s="122" t="s">
        <v>96</v>
      </c>
      <c r="G11" s="123"/>
      <c r="H11" s="123"/>
    </row>
    <row r="12" spans="1:2" ht="39" customHeight="1">
      <c r="A12" s="11"/>
      <c r="B12" s="11"/>
    </row>
    <row r="13" spans="1:8" ht="16.5">
      <c r="A13" s="139"/>
      <c r="B13" s="140"/>
      <c r="C13" s="140"/>
      <c r="F13" s="139" t="s">
        <v>97</v>
      </c>
      <c r="G13" s="140"/>
      <c r="H13" s="140"/>
    </row>
    <row r="14" spans="1:8" ht="21" thickBot="1">
      <c r="A14" s="134" t="s">
        <v>98</v>
      </c>
      <c r="B14" s="135"/>
      <c r="C14" s="135"/>
      <c r="D14" s="135"/>
      <c r="E14" s="135"/>
      <c r="F14" s="135"/>
      <c r="G14" s="135"/>
      <c r="H14" s="135"/>
    </row>
    <row r="15" spans="1:8" ht="18" thickBot="1" thickTop="1">
      <c r="A15" s="12" t="s">
        <v>99</v>
      </c>
      <c r="B15" s="13" t="s">
        <v>100</v>
      </c>
      <c r="C15" s="136" t="s">
        <v>101</v>
      </c>
      <c r="D15" s="137"/>
      <c r="E15" s="137"/>
      <c r="F15" s="137"/>
      <c r="G15" s="138"/>
      <c r="H15" s="14" t="s">
        <v>102</v>
      </c>
    </row>
    <row r="16" spans="1:8" ht="24" customHeight="1" thickTop="1">
      <c r="A16" s="15"/>
      <c r="B16" s="16"/>
      <c r="C16" s="17"/>
      <c r="D16" s="18"/>
      <c r="E16" s="19"/>
      <c r="F16" s="19"/>
      <c r="G16" s="20"/>
      <c r="H16" s="16"/>
    </row>
    <row r="17" spans="1:8" ht="24" customHeight="1">
      <c r="A17" s="21"/>
      <c r="B17" s="22"/>
      <c r="C17" s="23"/>
      <c r="D17" s="24"/>
      <c r="E17" s="25"/>
      <c r="F17" s="25"/>
      <c r="G17" s="26"/>
      <c r="H17" s="22"/>
    </row>
    <row r="18" spans="1:8" ht="24" customHeight="1">
      <c r="A18" s="21"/>
      <c r="B18" s="22"/>
      <c r="C18" s="23"/>
      <c r="D18" s="24"/>
      <c r="E18" s="25"/>
      <c r="F18" s="25"/>
      <c r="G18" s="26"/>
      <c r="H18" s="22"/>
    </row>
    <row r="19" spans="1:8" ht="24" customHeight="1">
      <c r="A19" s="21"/>
      <c r="B19" s="22"/>
      <c r="C19" s="23"/>
      <c r="D19" s="24"/>
      <c r="E19" s="25"/>
      <c r="F19" s="25"/>
      <c r="G19" s="26"/>
      <c r="H19" s="22"/>
    </row>
    <row r="20" spans="1:8" ht="24" customHeight="1">
      <c r="A20" s="21"/>
      <c r="B20" s="22"/>
      <c r="C20" s="23"/>
      <c r="D20" s="24"/>
      <c r="E20" s="25"/>
      <c r="F20" s="25"/>
      <c r="G20" s="26"/>
      <c r="H20" s="22"/>
    </row>
    <row r="21" spans="1:8" ht="24" customHeight="1">
      <c r="A21" s="21"/>
      <c r="B21" s="22"/>
      <c r="C21" s="23"/>
      <c r="D21" s="24"/>
      <c r="E21" s="25"/>
      <c r="F21" s="25"/>
      <c r="G21" s="26"/>
      <c r="H21" s="22"/>
    </row>
    <row r="22" spans="1:8" ht="24" customHeight="1">
      <c r="A22" s="21"/>
      <c r="B22" s="22"/>
      <c r="C22" s="23"/>
      <c r="D22" s="24"/>
      <c r="E22" s="25"/>
      <c r="F22" s="25"/>
      <c r="G22" s="26"/>
      <c r="H22" s="22"/>
    </row>
    <row r="23" spans="1:8" ht="24" customHeight="1">
      <c r="A23" s="21"/>
      <c r="B23" s="22"/>
      <c r="C23" s="23"/>
      <c r="D23" s="24"/>
      <c r="E23" s="25"/>
      <c r="F23" s="25"/>
      <c r="G23" s="26"/>
      <c r="H23" s="22"/>
    </row>
    <row r="24" spans="1:8" ht="24" customHeight="1">
      <c r="A24" s="21"/>
      <c r="B24" s="22"/>
      <c r="C24" s="23"/>
      <c r="D24" s="24"/>
      <c r="E24" s="25"/>
      <c r="F24" s="25"/>
      <c r="G24" s="26"/>
      <c r="H24" s="22"/>
    </row>
    <row r="25" spans="1:8" ht="24" customHeight="1">
      <c r="A25" s="21"/>
      <c r="B25" s="22"/>
      <c r="C25" s="23"/>
      <c r="D25" s="24"/>
      <c r="E25" s="25"/>
      <c r="F25" s="25"/>
      <c r="G25" s="26"/>
      <c r="H25" s="22"/>
    </row>
    <row r="26" spans="1:8" ht="24" customHeight="1">
      <c r="A26" s="21"/>
      <c r="B26" s="22"/>
      <c r="C26" s="23"/>
      <c r="D26" s="24"/>
      <c r="E26" s="25"/>
      <c r="F26" s="25"/>
      <c r="G26" s="26"/>
      <c r="H26" s="22"/>
    </row>
    <row r="27" spans="1:8" ht="24" customHeight="1">
      <c r="A27" s="21"/>
      <c r="B27" s="22"/>
      <c r="C27" s="23"/>
      <c r="D27" s="24"/>
      <c r="E27" s="25"/>
      <c r="F27" s="25"/>
      <c r="G27" s="26"/>
      <c r="H27" s="22"/>
    </row>
    <row r="28" spans="1:8" ht="24" customHeight="1">
      <c r="A28" s="21"/>
      <c r="B28" s="22"/>
      <c r="C28" s="23"/>
      <c r="D28" s="24"/>
      <c r="E28" s="25"/>
      <c r="F28" s="25"/>
      <c r="G28" s="26"/>
      <c r="H28" s="22"/>
    </row>
    <row r="29" spans="1:8" ht="24" customHeight="1">
      <c r="A29" s="21"/>
      <c r="B29" s="22"/>
      <c r="C29" s="23"/>
      <c r="D29" s="24"/>
      <c r="E29" s="25"/>
      <c r="F29" s="25"/>
      <c r="G29" s="26"/>
      <c r="H29" s="22"/>
    </row>
    <row r="30" spans="1:8" ht="24" customHeight="1">
      <c r="A30" s="21"/>
      <c r="B30" s="22"/>
      <c r="C30" s="23"/>
      <c r="D30" s="24"/>
      <c r="E30" s="25"/>
      <c r="F30" s="25"/>
      <c r="G30" s="26"/>
      <c r="H30" s="22"/>
    </row>
    <row r="31" spans="1:8" ht="24" customHeight="1" thickBot="1">
      <c r="A31" s="27"/>
      <c r="B31" s="28"/>
      <c r="C31" s="29"/>
      <c r="D31" s="30"/>
      <c r="E31" s="31"/>
      <c r="F31" s="31"/>
      <c r="G31" s="32"/>
      <c r="H31" s="28"/>
    </row>
    <row r="32" ht="18" thickTop="1">
      <c r="A32" s="33" t="s">
        <v>103</v>
      </c>
    </row>
    <row r="33" spans="1:8" ht="18" customHeight="1">
      <c r="A33" s="34"/>
      <c r="B33" s="35"/>
      <c r="C33" s="35"/>
      <c r="D33" s="35"/>
      <c r="E33" s="35"/>
      <c r="F33" s="35"/>
      <c r="G33" s="35"/>
      <c r="H33" s="35"/>
    </row>
    <row r="34" spans="1:8" ht="20.25" customHeight="1">
      <c r="A34" s="36"/>
      <c r="B34" s="25"/>
      <c r="C34" s="25"/>
      <c r="D34" s="25"/>
      <c r="E34" s="25"/>
      <c r="F34" s="25"/>
      <c r="G34" s="25"/>
      <c r="H34" s="25"/>
    </row>
    <row r="35" spans="1:8" ht="9.75" customHeight="1">
      <c r="A35" s="37"/>
      <c r="B35" s="38"/>
      <c r="C35" s="38"/>
      <c r="D35" s="38"/>
      <c r="E35" s="38"/>
      <c r="F35" s="38"/>
      <c r="G35" s="38"/>
      <c r="H35" s="38"/>
    </row>
    <row r="36" spans="1:2" ht="16.5">
      <c r="A36" s="39" t="s">
        <v>104</v>
      </c>
      <c r="B36" s="40" t="s">
        <v>105</v>
      </c>
    </row>
    <row r="37" ht="16.5">
      <c r="B37" s="40" t="s">
        <v>106</v>
      </c>
    </row>
  </sheetData>
  <sheetProtection/>
  <mergeCells count="19">
    <mergeCell ref="A14:H14"/>
    <mergeCell ref="C15:G15"/>
    <mergeCell ref="A11:C11"/>
    <mergeCell ref="F11:H11"/>
    <mergeCell ref="A13:C13"/>
    <mergeCell ref="F13:H13"/>
    <mergeCell ref="A8:D8"/>
    <mergeCell ref="B9:C9"/>
    <mergeCell ref="D9:E9"/>
    <mergeCell ref="F9:G9"/>
    <mergeCell ref="B10:C10"/>
    <mergeCell ref="D10:E10"/>
    <mergeCell ref="F10:G10"/>
    <mergeCell ref="A1:C1"/>
    <mergeCell ref="A2:C2"/>
    <mergeCell ref="A3:C3"/>
    <mergeCell ref="D3:H4"/>
    <mergeCell ref="A4:C4"/>
    <mergeCell ref="D1:H2"/>
  </mergeCells>
  <printOptions/>
  <pageMargins left="0.75" right="0.23" top="0.36" bottom="0.2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saocodon</cp:lastModifiedBy>
  <cp:lastPrinted>2016-10-12T02:54:12Z</cp:lastPrinted>
  <dcterms:created xsi:type="dcterms:W3CDTF">2006-10-05T00:26:36Z</dcterms:created>
  <dcterms:modified xsi:type="dcterms:W3CDTF">2016-10-12T03:18:41Z</dcterms:modified>
  <cp:category/>
  <cp:version/>
  <cp:contentType/>
  <cp:contentStatus/>
</cp:coreProperties>
</file>